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filesrv\ファイルサーバリンク\福祉部介護事業者課\ゆ　有料老人ホーム2\98指針・要綱(よ　要綱・要領・方針へ）\令和６年度改正\R6.12.06改正分（橋本）\"/>
    </mc:Choice>
  </mc:AlternateContent>
  <xr:revisionPtr revIDLastSave="0" documentId="13_ncr:1_{295B2FAB-B21A-48A7-80FF-06D91A2EB11B}" xr6:coauthVersionLast="36" xr6:coauthVersionMax="36" xr10:uidLastSave="{00000000-0000-0000-0000-000000000000}"/>
  <bookViews>
    <workbookView xWindow="32760" yWindow="32760" windowWidth="10215" windowHeight="8220" activeTab="1" xr2:uid="{00000000-000D-0000-FFFF-FFFF00000000}"/>
  </bookViews>
  <sheets>
    <sheet name="０作成にあたっての注意事項" sheetId="37" r:id="rId1"/>
    <sheet name="１事業主体　２事業概要" sheetId="1" r:id="rId2"/>
    <sheet name="３建物概要" sheetId="18" r:id="rId3"/>
    <sheet name="４サービス内容 " sheetId="33"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2" r:id="rId11"/>
    <sheet name="別添３ " sheetId="34" r:id="rId12"/>
    <sheet name="別添４" sheetId="36" r:id="rId13"/>
  </sheets>
  <definedNames>
    <definedName name="_xlnm.Print_Area" localSheetId="0">'０作成にあたっての注意事項'!$A$1:$K$12</definedName>
    <definedName name="_xlnm.Print_Area" localSheetId="8">'10その他'!$A$1:$AJ$70</definedName>
    <definedName name="_xlnm.Print_Area" localSheetId="1">'１事業主体　２事業概要'!$A$1:$AJ$38</definedName>
    <definedName name="_xlnm.Print_Area" localSheetId="2">'３建物概要'!$A$1:$AJ$37</definedName>
    <definedName name="_xlnm.Print_Area" localSheetId="3">'４サービス内容 '!$A$1:$AJ$256</definedName>
    <definedName name="_xlnm.Print_Area" localSheetId="4">'５職員体制'!$A$1:$AJ$68</definedName>
    <definedName name="_xlnm.Print_Area" localSheetId="5">'６利用料金'!$A$1:$AJ$153</definedName>
    <definedName name="_xlnm.Print_Area" localSheetId="6">'７入居者状況'!$A$1:$AJ$39</definedName>
    <definedName name="_xlnm.Print_Area" localSheetId="7">'８苦情等体制　９情報開示'!$A$1:$AJ$49</definedName>
    <definedName name="_xlnm.Print_Area" localSheetId="9">別添１!$A$1:$AJ$52</definedName>
    <definedName name="_xlnm.Print_Area" localSheetId="10">別添２!$A$1:$BA$31</definedName>
    <definedName name="_xlnm.Print_Area" localSheetId="11">'別添３ '!$A$1:$AJ$107</definedName>
    <definedName name="_xlnm.Print_Area" localSheetId="12">別添４!$A$1:$AI$59</definedName>
  </definedNames>
  <calcPr calcId="191029"/>
</workbook>
</file>

<file path=xl/calcChain.xml><?xml version="1.0" encoding="utf-8"?>
<calcChain xmlns="http://schemas.openxmlformats.org/spreadsheetml/2006/main">
  <c r="AD26" i="22" l="1"/>
  <c r="AL145" i="29" l="1"/>
  <c r="AL144" i="29"/>
  <c r="AL146" i="29"/>
  <c r="AL204" i="33"/>
  <c r="AL203" i="33"/>
  <c r="AL198" i="33"/>
  <c r="AL197" i="33"/>
  <c r="AL192" i="33"/>
  <c r="AL191" i="33"/>
  <c r="AL186" i="33"/>
  <c r="AL185" i="33"/>
  <c r="AL180" i="33"/>
  <c r="AL179" i="33"/>
  <c r="BH32" i="34" l="1"/>
  <c r="BH31" i="34"/>
  <c r="BH30" i="34"/>
  <c r="AZ60" i="36" l="1"/>
  <c r="AP60" i="36"/>
  <c r="AZ59" i="36"/>
  <c r="AP59" i="36"/>
  <c r="AZ58" i="36"/>
  <c r="AZ57" i="36"/>
  <c r="AZ56" i="36"/>
  <c r="AZ55" i="36"/>
  <c r="AZ54" i="36"/>
  <c r="AZ53" i="36"/>
  <c r="AU53" i="36"/>
  <c r="AK96" i="36" l="1"/>
  <c r="AK97" i="36"/>
  <c r="AK98" i="36"/>
  <c r="AK99" i="36"/>
  <c r="AK100" i="36"/>
  <c r="AK101" i="36"/>
  <c r="AK102" i="36"/>
  <c r="BH29" i="34" l="1"/>
  <c r="AP58" i="36" s="1"/>
  <c r="AL153" i="29" l="1"/>
  <c r="AL152" i="29"/>
  <c r="BC30" i="32" l="1"/>
  <c r="BC29" i="32"/>
  <c r="BC28" i="32"/>
  <c r="BC27" i="32"/>
  <c r="BC26" i="32"/>
  <c r="BC25" i="32"/>
  <c r="BC24" i="32"/>
  <c r="BC23" i="32"/>
  <c r="BC22" i="32"/>
  <c r="BC21" i="32"/>
  <c r="BC20" i="32"/>
  <c r="BC19" i="32"/>
  <c r="BC18" i="32"/>
  <c r="BC17" i="32"/>
  <c r="BC16" i="32"/>
  <c r="BC15" i="32"/>
  <c r="BC14" i="32"/>
  <c r="BC13" i="32"/>
  <c r="BC12" i="32"/>
  <c r="BC11" i="32"/>
  <c r="BC10" i="32"/>
  <c r="BC9" i="32"/>
  <c r="BC8" i="32"/>
  <c r="BC7" i="32"/>
  <c r="BC6" i="32"/>
  <c r="BC5" i="32"/>
  <c r="BC4" i="32"/>
  <c r="AL39" i="20"/>
  <c r="AL254" i="33"/>
  <c r="AL253" i="33"/>
  <c r="AL251" i="33"/>
  <c r="AL250" i="33"/>
  <c r="AL249" i="33"/>
  <c r="AL248" i="33"/>
  <c r="AL247" i="33"/>
  <c r="AL246" i="33"/>
  <c r="AL245" i="33"/>
  <c r="AL231" i="33"/>
  <c r="AL227" i="33"/>
  <c r="AL223" i="33"/>
  <c r="AL219" i="33"/>
  <c r="AL215" i="33"/>
  <c r="AL211" i="33"/>
  <c r="AL6" i="18"/>
  <c r="AL3" i="18"/>
  <c r="AL32" i="1"/>
  <c r="AM99" i="36"/>
  <c r="AM100" i="36"/>
  <c r="AM101" i="36"/>
  <c r="AM102" i="36"/>
  <c r="S8" i="20" l="1"/>
  <c r="W8" i="20"/>
  <c r="AL16" i="20"/>
  <c r="AL15" i="20"/>
  <c r="AL14" i="20"/>
  <c r="AL13" i="20"/>
  <c r="AL12" i="20"/>
  <c r="AL11" i="20"/>
  <c r="AL6" i="20"/>
  <c r="AL7" i="20"/>
  <c r="AL10" i="20"/>
  <c r="AL9" i="20"/>
  <c r="Q18" i="23" l="1"/>
  <c r="Q17" i="23"/>
  <c r="B17" i="23"/>
  <c r="AB18" i="23"/>
  <c r="AL31" i="23"/>
  <c r="AL30" i="23"/>
  <c r="AL26" i="18"/>
  <c r="AL18" i="33" l="1"/>
  <c r="AL12" i="33"/>
  <c r="AL11" i="33"/>
  <c r="AL10" i="33"/>
  <c r="AL9" i="33"/>
  <c r="AL8" i="33"/>
  <c r="AL21" i="18"/>
  <c r="AK21" i="18"/>
  <c r="AL20" i="18"/>
  <c r="AK20" i="18"/>
  <c r="AL19" i="18"/>
  <c r="AK19" i="18"/>
  <c r="AL18" i="18"/>
  <c r="AK18" i="18"/>
  <c r="AL17" i="18"/>
  <c r="AK17" i="18"/>
  <c r="AL16" i="18"/>
  <c r="AK16" i="18"/>
  <c r="AL15" i="18"/>
  <c r="AK15" i="18"/>
  <c r="AL14" i="18"/>
  <c r="AL13" i="18"/>
  <c r="G26" i="22" l="1"/>
  <c r="AB27" i="29" l="1"/>
  <c r="AL19" i="34" l="1"/>
  <c r="BD16" i="34"/>
  <c r="BH16" i="34" l="1"/>
  <c r="AK53" i="36" s="1"/>
  <c r="AE48" i="36"/>
  <c r="BD17" i="34" l="1"/>
  <c r="BD18" i="34"/>
  <c r="BD19" i="34"/>
  <c r="BD20" i="34"/>
  <c r="BD21" i="34"/>
  <c r="BD22" i="34"/>
  <c r="BD23" i="34"/>
  <c r="BD24" i="34"/>
  <c r="BD25" i="34"/>
  <c r="BD26" i="34"/>
  <c r="BD27" i="34"/>
  <c r="BD28" i="34"/>
  <c r="BD33" i="34"/>
  <c r="BD34" i="34"/>
  <c r="BD35" i="34"/>
  <c r="BD36" i="34"/>
  <c r="BD37" i="34"/>
  <c r="BD38" i="34"/>
  <c r="BD39" i="34"/>
  <c r="J37" i="36"/>
  <c r="J32" i="36"/>
  <c r="BH27" i="34" l="1"/>
  <c r="AP56" i="36" s="1"/>
  <c r="BH23" i="34"/>
  <c r="AK60" i="36" s="1"/>
  <c r="BH22" i="34"/>
  <c r="AK59" i="36" s="1"/>
  <c r="BH26" i="34"/>
  <c r="AP55" i="36" s="1"/>
  <c r="BH21" i="34"/>
  <c r="AK58" i="36" s="1"/>
  <c r="BH24" i="34"/>
  <c r="AP53" i="36" s="1"/>
  <c r="BH20" i="34"/>
  <c r="AK57" i="36" s="1"/>
  <c r="BH25" i="34"/>
  <c r="AP54" i="36" s="1"/>
  <c r="BH37" i="34"/>
  <c r="AU58" i="36" s="1"/>
  <c r="BH35" i="34"/>
  <c r="AU56" i="36" s="1"/>
  <c r="BH19" i="34"/>
  <c r="AK56" i="36" s="1"/>
  <c r="BH28" i="34"/>
  <c r="AP57" i="36" s="1"/>
  <c r="BH39" i="34"/>
  <c r="AU60" i="36" s="1"/>
  <c r="BH36" i="34"/>
  <c r="AU57" i="36" s="1"/>
  <c r="BH34" i="34"/>
  <c r="AU55" i="36" s="1"/>
  <c r="BH18" i="34"/>
  <c r="AK55" i="36" s="1"/>
  <c r="BH38" i="34"/>
  <c r="AU59" i="36" s="1"/>
  <c r="BH33" i="34"/>
  <c r="AU54" i="36" s="1"/>
  <c r="BH17" i="34"/>
  <c r="AK54" i="36" s="1"/>
  <c r="AL34" i="23"/>
  <c r="AL174" i="33"/>
  <c r="V21" i="22"/>
  <c r="AL3" i="22" s="1"/>
  <c r="B130" i="29" l="1"/>
  <c r="O8" i="20"/>
  <c r="K6" i="20"/>
  <c r="AL70" i="33"/>
  <c r="AL237" i="33"/>
  <c r="AL238" i="33"/>
  <c r="AL239" i="33"/>
  <c r="AL240" i="33"/>
  <c r="AL241" i="33"/>
  <c r="AL242" i="33"/>
  <c r="AL236" i="33"/>
  <c r="K8" i="20" l="1"/>
  <c r="AL8" i="20" s="1"/>
  <c r="AL93" i="33"/>
  <c r="AL92" i="33"/>
  <c r="AL91" i="33"/>
  <c r="AL90" i="33"/>
  <c r="AL89" i="33"/>
  <c r="AL88" i="33"/>
  <c r="AL87" i="33"/>
  <c r="AL86" i="33"/>
  <c r="AL85" i="33"/>
  <c r="AL84" i="33"/>
  <c r="AL83" i="33"/>
  <c r="AL82" i="33"/>
  <c r="AL81" i="33"/>
  <c r="AL80" i="33"/>
  <c r="AL79" i="33"/>
  <c r="AL78" i="33"/>
  <c r="AL77" i="33"/>
  <c r="AL76" i="33"/>
  <c r="AL75" i="33"/>
  <c r="AL74" i="33"/>
  <c r="AL73" i="33"/>
  <c r="AL72" i="33"/>
  <c r="AL71" i="33"/>
  <c r="AL41" i="33"/>
  <c r="AL27" i="33"/>
  <c r="AL21" i="33"/>
  <c r="AL20" i="33"/>
  <c r="AL19" i="33"/>
  <c r="AL17" i="33"/>
  <c r="AL13" i="33"/>
  <c r="AL27" i="18"/>
  <c r="AL25" i="18"/>
  <c r="AZ38" i="24"/>
  <c r="AZ42" i="24" l="1"/>
  <c r="AW44" i="24"/>
  <c r="AQ44" i="24" s="1"/>
  <c r="AZ44" i="24"/>
  <c r="AW42" i="24"/>
  <c r="AW41" i="24"/>
  <c r="AW40" i="24"/>
  <c r="AW38" i="24"/>
  <c r="AW39" i="24"/>
  <c r="AW37" i="24"/>
  <c r="AQ42" i="24" l="1"/>
  <c r="AQ38" i="24"/>
  <c r="AQ41" i="24"/>
  <c r="AQ40" i="24"/>
  <c r="AQ39" i="24"/>
  <c r="BC37" i="24"/>
  <c r="AZ37" i="24" s="1"/>
  <c r="AQ37" i="24" s="1"/>
  <c r="AL25" i="1"/>
  <c r="AL12" i="18"/>
  <c r="AL23" i="18"/>
  <c r="AL10" i="18"/>
  <c r="AL9" i="18"/>
  <c r="AL26" i="1"/>
  <c r="AL9" i="34" l="1"/>
  <c r="AL8" i="34"/>
  <c r="AL10" i="34"/>
  <c r="AL11" i="34"/>
  <c r="AL12" i="34"/>
  <c r="AL13" i="34"/>
  <c r="AL7" i="34"/>
  <c r="P2" i="34"/>
  <c r="AK1" i="36" s="1"/>
  <c r="M20" i="34"/>
  <c r="M21" i="34"/>
  <c r="AL21" i="34"/>
  <c r="M34" i="34"/>
  <c r="P32" i="36" l="1"/>
  <c r="AE32" i="36" s="1"/>
  <c r="P36" i="36"/>
  <c r="Z36" i="36" s="1"/>
  <c r="P37" i="36"/>
  <c r="U37" i="36" s="1"/>
  <c r="P35" i="36"/>
  <c r="AE35" i="36" s="1"/>
  <c r="P34" i="36"/>
  <c r="U34" i="36" s="1"/>
  <c r="P33" i="36"/>
  <c r="AE33" i="36" s="1"/>
  <c r="P31" i="36"/>
  <c r="U31" i="36" s="1"/>
  <c r="P30" i="36"/>
  <c r="U30" i="36" s="1"/>
  <c r="P29" i="36"/>
  <c r="AE29" i="36" s="1"/>
  <c r="P28" i="36"/>
  <c r="AE28" i="36" s="1"/>
  <c r="P12" i="36"/>
  <c r="U12" i="36" s="1"/>
  <c r="P24" i="36"/>
  <c r="AE24" i="36" s="1"/>
  <c r="P4" i="36"/>
  <c r="P13" i="36"/>
  <c r="Z13" i="36" s="1"/>
  <c r="P25" i="36"/>
  <c r="Z25" i="36" s="1"/>
  <c r="P14" i="36"/>
  <c r="AE14" i="36" s="1"/>
  <c r="P26" i="36"/>
  <c r="AE26" i="36" s="1"/>
  <c r="P38" i="36"/>
  <c r="AE38" i="36" s="1"/>
  <c r="P16" i="36"/>
  <c r="U16" i="36" s="1"/>
  <c r="P40" i="36"/>
  <c r="U40" i="36" s="1"/>
  <c r="P5" i="36"/>
  <c r="P18" i="36"/>
  <c r="AE18" i="36" s="1"/>
  <c r="P19" i="36"/>
  <c r="Z19" i="36" s="1"/>
  <c r="P20" i="36"/>
  <c r="AE20" i="36" s="1"/>
  <c r="P44" i="36"/>
  <c r="AE44" i="36" s="1"/>
  <c r="P22" i="36"/>
  <c r="U22" i="36" s="1"/>
  <c r="P46" i="36"/>
  <c r="U46" i="36" s="1"/>
  <c r="P11" i="36"/>
  <c r="AE11" i="36" s="1"/>
  <c r="P15" i="36"/>
  <c r="U15" i="36" s="1"/>
  <c r="P27" i="36"/>
  <c r="U27" i="36" s="1"/>
  <c r="P39" i="36"/>
  <c r="AE39" i="36" s="1"/>
  <c r="P17" i="36"/>
  <c r="AE17" i="36" s="1"/>
  <c r="P41" i="36"/>
  <c r="AE41" i="36" s="1"/>
  <c r="P6" i="36"/>
  <c r="P42" i="36"/>
  <c r="Z42" i="36" s="1"/>
  <c r="P7" i="36"/>
  <c r="P43" i="36"/>
  <c r="U43" i="36" s="1"/>
  <c r="P8" i="36"/>
  <c r="P9" i="36"/>
  <c r="P21" i="36"/>
  <c r="U21" i="36" s="1"/>
  <c r="P45" i="36"/>
  <c r="AE45" i="36" s="1"/>
  <c r="P10" i="36"/>
  <c r="P23" i="36"/>
  <c r="AE23" i="36" s="1"/>
  <c r="P47" i="36"/>
  <c r="AE47" i="36" s="1"/>
  <c r="P21" i="34"/>
  <c r="S21" i="34"/>
  <c r="M29" i="34"/>
  <c r="V21" i="34"/>
  <c r="Y21" i="34" s="1"/>
  <c r="AL29" i="34"/>
  <c r="AL16" i="34"/>
  <c r="AL17" i="34"/>
  <c r="AL18" i="34"/>
  <c r="AL20" i="34"/>
  <c r="AL22" i="34"/>
  <c r="AL23" i="34"/>
  <c r="AL24" i="34"/>
  <c r="AL25" i="34"/>
  <c r="AL26" i="34"/>
  <c r="AL27" i="34"/>
  <c r="AL28" i="34"/>
  <c r="AL33" i="34"/>
  <c r="AL34" i="34"/>
  <c r="AL35" i="34"/>
  <c r="AL36" i="34"/>
  <c r="AL37" i="34"/>
  <c r="AL38" i="34"/>
  <c r="AL39" i="34"/>
  <c r="AL52" i="2"/>
  <c r="AL51" i="2"/>
  <c r="AL50" i="2"/>
  <c r="AL49" i="2"/>
  <c r="AL47" i="2"/>
  <c r="AL46" i="2"/>
  <c r="AL45" i="2"/>
  <c r="AL44" i="2"/>
  <c r="AL42" i="2"/>
  <c r="AL41" i="2"/>
  <c r="AL40" i="2"/>
  <c r="AL39" i="2"/>
  <c r="AL37" i="2"/>
  <c r="AL36" i="2"/>
  <c r="AL35" i="2"/>
  <c r="AL34" i="2"/>
  <c r="AL33" i="2"/>
  <c r="AL32" i="2"/>
  <c r="AL31" i="2"/>
  <c r="AL30" i="2"/>
  <c r="AL29" i="2"/>
  <c r="AL28" i="2"/>
  <c r="AL26" i="2"/>
  <c r="AL25" i="2"/>
  <c r="AL24" i="2"/>
  <c r="AL23" i="2"/>
  <c r="AL22" i="2"/>
  <c r="AL21" i="2"/>
  <c r="AL20" i="2"/>
  <c r="AL19" i="2"/>
  <c r="AL18" i="2"/>
  <c r="AL17" i="2"/>
  <c r="AL15" i="2"/>
  <c r="AL14" i="2"/>
  <c r="AL13" i="2"/>
  <c r="AL12" i="2"/>
  <c r="AL11" i="2"/>
  <c r="AL10" i="2"/>
  <c r="AL9" i="2"/>
  <c r="AL8" i="2"/>
  <c r="AL7" i="2"/>
  <c r="AL6" i="2"/>
  <c r="AL5" i="2"/>
  <c r="AL4" i="2"/>
  <c r="AL49" i="24"/>
  <c r="AL48" i="24"/>
  <c r="AL47" i="24"/>
  <c r="AL46" i="24"/>
  <c r="AL45" i="24"/>
  <c r="AL40" i="24"/>
  <c r="AL39" i="24"/>
  <c r="AL38" i="24"/>
  <c r="AL37" i="24"/>
  <c r="AL36" i="24"/>
  <c r="AL30" i="24"/>
  <c r="AL22" i="24"/>
  <c r="AL14" i="24"/>
  <c r="AL21" i="24"/>
  <c r="AL20" i="24"/>
  <c r="AL19" i="24"/>
  <c r="AL18" i="24"/>
  <c r="AL17" i="24"/>
  <c r="AL16" i="24"/>
  <c r="AL15" i="24"/>
  <c r="AL13" i="24"/>
  <c r="AL7" i="24"/>
  <c r="AL8" i="24"/>
  <c r="AL9" i="24"/>
  <c r="AL10" i="24"/>
  <c r="AL11" i="24"/>
  <c r="AL12" i="24"/>
  <c r="AL6" i="24"/>
  <c r="AL5" i="24"/>
  <c r="AL4" i="24"/>
  <c r="AL3" i="24"/>
  <c r="AL2" i="24"/>
  <c r="AL46" i="23"/>
  <c r="AL47" i="23"/>
  <c r="AL48" i="23"/>
  <c r="AL49" i="23"/>
  <c r="AL45" i="23"/>
  <c r="AL40" i="23"/>
  <c r="AL39" i="23"/>
  <c r="AL41" i="23"/>
  <c r="AL42" i="23"/>
  <c r="AL37" i="23"/>
  <c r="AL36" i="23"/>
  <c r="AL35" i="23"/>
  <c r="AL38" i="23"/>
  <c r="AL28" i="23"/>
  <c r="AL27" i="23"/>
  <c r="K25" i="22"/>
  <c r="Z25" i="22" s="1"/>
  <c r="U6" i="36" l="1"/>
  <c r="AE5" i="36"/>
  <c r="AE10" i="36"/>
  <c r="AE9" i="36"/>
  <c r="AE8" i="36"/>
  <c r="Z7" i="36"/>
  <c r="U4" i="36"/>
  <c r="AE36" i="36"/>
  <c r="Z32" i="36"/>
  <c r="U28" i="36"/>
  <c r="U20" i="36"/>
  <c r="U10" i="36"/>
  <c r="AE42" i="36"/>
  <c r="Z26" i="36"/>
  <c r="Z28" i="36"/>
  <c r="Z20" i="36"/>
  <c r="Z10" i="36"/>
  <c r="U41" i="36"/>
  <c r="Z35" i="36"/>
  <c r="U42" i="36"/>
  <c r="U35" i="36"/>
  <c r="AE13" i="36"/>
  <c r="U26" i="36"/>
  <c r="Z44" i="36"/>
  <c r="Z41" i="36"/>
  <c r="U32" i="36"/>
  <c r="U36" i="36"/>
  <c r="Z14" i="36"/>
  <c r="AE6" i="36"/>
  <c r="Z5" i="36"/>
  <c r="U47" i="36"/>
  <c r="U45" i="36"/>
  <c r="U9" i="36"/>
  <c r="U18" i="36"/>
  <c r="U17" i="36"/>
  <c r="Z33" i="36"/>
  <c r="U11" i="36"/>
  <c r="Z18" i="36"/>
  <c r="Z39" i="36"/>
  <c r="AE19" i="36"/>
  <c r="U5" i="36"/>
  <c r="Z9" i="36"/>
  <c r="U44" i="36"/>
  <c r="Z29" i="36"/>
  <c r="U19" i="36"/>
  <c r="Z6" i="36"/>
  <c r="U38" i="36"/>
  <c r="U29" i="36"/>
  <c r="Z23" i="36"/>
  <c r="U13" i="36"/>
  <c r="U8" i="36"/>
  <c r="Z38" i="36"/>
  <c r="U23" i="36"/>
  <c r="U39" i="36"/>
  <c r="AE15" i="36"/>
  <c r="Z8" i="36"/>
  <c r="U33" i="36"/>
  <c r="U25" i="36"/>
  <c r="Z12" i="36"/>
  <c r="U14" i="36"/>
  <c r="Z45" i="36"/>
  <c r="AE7" i="36"/>
  <c r="Z22" i="36"/>
  <c r="AE22" i="36"/>
  <c r="U7" i="36"/>
  <c r="Z30" i="36"/>
  <c r="Z31" i="36"/>
  <c r="AE31" i="36"/>
  <c r="AE4" i="36"/>
  <c r="Z4" i="36"/>
  <c r="AE30" i="36"/>
  <c r="Z27" i="36"/>
  <c r="AE25" i="36"/>
  <c r="Z40" i="36"/>
  <c r="AE40" i="36"/>
  <c r="AE27" i="36"/>
  <c r="Z24" i="36"/>
  <c r="U24" i="36"/>
  <c r="Z16" i="36"/>
  <c r="AE16" i="36"/>
  <c r="Z17" i="36"/>
  <c r="AE21" i="36"/>
  <c r="Z21" i="36"/>
  <c r="Z43" i="36"/>
  <c r="AE43" i="36"/>
  <c r="Z46" i="36"/>
  <c r="AE46" i="36"/>
  <c r="Z34" i="36"/>
  <c r="AE34" i="36"/>
  <c r="Z47" i="36"/>
  <c r="Z11" i="36"/>
  <c r="AE12" i="36"/>
  <c r="Z15" i="36"/>
  <c r="Z37" i="36"/>
  <c r="AE37" i="36"/>
  <c r="P29" i="34"/>
  <c r="AL26" i="22"/>
  <c r="AL39" i="22"/>
  <c r="AL36" i="22"/>
  <c r="AL34" i="22"/>
  <c r="AL151" i="29"/>
  <c r="AL150" i="29"/>
  <c r="AL149" i="29"/>
  <c r="AL147" i="29"/>
  <c r="S27" i="29"/>
  <c r="S48" i="29"/>
  <c r="AL123" i="29"/>
  <c r="B132" i="29"/>
  <c r="AL132" i="29" s="1"/>
  <c r="B131" i="29"/>
  <c r="AL131" i="29" s="1"/>
  <c r="AL130" i="29"/>
  <c r="B129" i="29"/>
  <c r="AL129" i="29" s="1"/>
  <c r="B128" i="29"/>
  <c r="AL128" i="29" s="1"/>
  <c r="B127" i="29"/>
  <c r="AL127" i="29" s="1"/>
  <c r="AL126" i="29"/>
  <c r="AL125" i="29"/>
  <c r="AL124" i="29"/>
  <c r="AL138" i="29"/>
  <c r="AB111" i="29"/>
  <c r="S111" i="29"/>
  <c r="AB90" i="29"/>
  <c r="S90" i="29"/>
  <c r="AB69" i="29"/>
  <c r="S69" i="29"/>
  <c r="AB48" i="29"/>
  <c r="AL24" i="22" l="1"/>
  <c r="AL15" i="22"/>
  <c r="AL7" i="22"/>
  <c r="BA64" i="20"/>
  <c r="AO63" i="20"/>
  <c r="AR63" i="20"/>
  <c r="AR64" i="20" s="1"/>
  <c r="AU63" i="20"/>
  <c r="AU64" i="20" s="1"/>
  <c r="AX63" i="20"/>
  <c r="BA63" i="20"/>
  <c r="BD63" i="20"/>
  <c r="BG63" i="20"/>
  <c r="BJ63" i="20"/>
  <c r="BM63" i="20"/>
  <c r="AL63" i="20"/>
  <c r="AC48" i="20"/>
  <c r="AL48" i="20" s="1"/>
  <c r="AL10" i="29"/>
  <c r="AL9" i="29"/>
  <c r="AL8" i="29"/>
  <c r="AL7" i="29"/>
  <c r="AL5" i="29"/>
  <c r="AL4" i="29"/>
  <c r="AL3" i="29"/>
  <c r="AM68" i="20"/>
  <c r="AL57" i="20"/>
  <c r="X56" i="20"/>
  <c r="AL56" i="20" s="1"/>
  <c r="AL47" i="20"/>
  <c r="AL40" i="20"/>
  <c r="AL5" i="20"/>
  <c r="AL17" i="20"/>
  <c r="AL21" i="20"/>
  <c r="AL30" i="20"/>
  <c r="L34" i="20"/>
  <c r="L36" i="20"/>
  <c r="L35" i="20"/>
  <c r="L33" i="20"/>
  <c r="L32" i="20"/>
  <c r="L31" i="20"/>
  <c r="L26" i="20"/>
  <c r="L25" i="20"/>
  <c r="L24" i="20"/>
  <c r="L23" i="20"/>
  <c r="L22" i="20"/>
  <c r="K15" i="20"/>
  <c r="BM62" i="20"/>
  <c r="BM64" i="20" s="1"/>
  <c r="BJ62" i="20"/>
  <c r="BG62" i="20"/>
  <c r="BG64" i="20" s="1"/>
  <c r="BD62" i="20"/>
  <c r="BA62" i="20"/>
  <c r="AX62" i="20"/>
  <c r="AU62" i="20"/>
  <c r="AR62" i="20"/>
  <c r="AO62" i="20"/>
  <c r="AL62" i="20"/>
  <c r="AL64" i="20" s="1"/>
  <c r="AA56" i="20"/>
  <c r="K9" i="20"/>
  <c r="K10" i="20"/>
  <c r="K7" i="20"/>
  <c r="K11" i="20"/>
  <c r="K12" i="20"/>
  <c r="K13" i="20"/>
  <c r="K14" i="20"/>
  <c r="K16" i="20"/>
  <c r="BD64" i="20" l="1"/>
  <c r="BJ64" i="20"/>
  <c r="AX64" i="20"/>
  <c r="AO64" i="20"/>
  <c r="AL67" i="33"/>
  <c r="AL62" i="33"/>
  <c r="AL61" i="33"/>
  <c r="AL60" i="33"/>
  <c r="AL59" i="33"/>
  <c r="AL58" i="33"/>
  <c r="AL57" i="33"/>
  <c r="AL56" i="33"/>
  <c r="AL55" i="33"/>
  <c r="AL54" i="33"/>
  <c r="AL53" i="33"/>
  <c r="AL52" i="33"/>
  <c r="AL51" i="33"/>
  <c r="AL5" i="33"/>
  <c r="AL3" i="33"/>
  <c r="AL37" i="18"/>
  <c r="AL36" i="18"/>
  <c r="AL35" i="18"/>
  <c r="AL34" i="18"/>
  <c r="AL33" i="18"/>
  <c r="AL32" i="18"/>
  <c r="AL31" i="18"/>
  <c r="AL30" i="18"/>
  <c r="AL29" i="18"/>
  <c r="AL22" i="18" l="1"/>
  <c r="AL11" i="18"/>
  <c r="AL8" i="18"/>
  <c r="AL7" i="18"/>
  <c r="AL5" i="18"/>
  <c r="AL4" i="18"/>
  <c r="AL2" i="18"/>
  <c r="AL38" i="1"/>
  <c r="AL37" i="1"/>
  <c r="AL36" i="1"/>
  <c r="AL35" i="1"/>
  <c r="AL31" i="1"/>
  <c r="AL30" i="1"/>
  <c r="AL29" i="1"/>
  <c r="AL28" i="1"/>
  <c r="AL27" i="1"/>
  <c r="AL24" i="1"/>
  <c r="AL23" i="1"/>
  <c r="AL22" i="1"/>
  <c r="AL18" i="1"/>
  <c r="AL16" i="1"/>
  <c r="AL15" i="1"/>
  <c r="AL14" i="1"/>
  <c r="AL13" i="1"/>
  <c r="AL12" i="1"/>
  <c r="AL10" i="1"/>
  <c r="AL11" i="1"/>
  <c r="AL9" i="1"/>
  <c r="AL8" i="1"/>
  <c r="AL6" i="1"/>
  <c r="AL5" i="1"/>
  <c r="AL4" i="1"/>
  <c r="AB39" i="34"/>
  <c r="M38" i="34"/>
  <c r="M37" i="34"/>
  <c r="P37" i="34" s="1"/>
  <c r="M36" i="34"/>
  <c r="V36" i="34" s="1"/>
  <c r="M35" i="34"/>
  <c r="S35" i="34" s="1"/>
  <c r="S34" i="34"/>
  <c r="M33" i="34"/>
  <c r="V33" i="34" s="1"/>
  <c r="M32" i="34"/>
  <c r="P32" i="34" s="1"/>
  <c r="M31" i="34"/>
  <c r="V31" i="34" s="1"/>
  <c r="M30" i="34"/>
  <c r="Y30" i="34" s="1"/>
  <c r="M28" i="34"/>
  <c r="Y28" i="34" s="1"/>
  <c r="M27" i="34"/>
  <c r="M26" i="34"/>
  <c r="S26" i="34" s="1"/>
  <c r="M25" i="34"/>
  <c r="Y25" i="34" s="1"/>
  <c r="M24" i="34"/>
  <c r="P24" i="34" s="1"/>
  <c r="M23" i="34"/>
  <c r="P23" i="34" s="1"/>
  <c r="M22" i="34"/>
  <c r="V22" i="34" s="1"/>
  <c r="V20" i="34"/>
  <c r="M19" i="34"/>
  <c r="S19" i="34" s="1"/>
  <c r="M18" i="34"/>
  <c r="M17" i="34"/>
  <c r="M16" i="34"/>
  <c r="V16" i="34" s="1"/>
  <c r="P12" i="34"/>
  <c r="S12" i="34" s="1"/>
  <c r="S17" i="34" l="1"/>
  <c r="V17" i="34"/>
  <c r="H54" i="36" s="1"/>
  <c r="P17" i="34"/>
  <c r="T54" i="36"/>
  <c r="P54" i="36"/>
  <c r="AB54" i="36"/>
  <c r="X54" i="36"/>
  <c r="P26" i="34"/>
  <c r="V37" i="34"/>
  <c r="Y37" i="34" s="1"/>
  <c r="S37" i="34"/>
  <c r="P38" i="34"/>
  <c r="S38" i="34" s="1"/>
  <c r="V38" i="34"/>
  <c r="Y38" i="34" s="1"/>
  <c r="Y36" i="34"/>
  <c r="P36" i="34"/>
  <c r="S36" i="34" s="1"/>
  <c r="V28" i="34"/>
  <c r="P28" i="34"/>
  <c r="S28" i="34" s="1"/>
  <c r="V27" i="34"/>
  <c r="Y27" i="34" s="1"/>
  <c r="P27" i="34"/>
  <c r="S27" i="34" s="1"/>
  <c r="V26" i="34"/>
  <c r="Y26" i="34" s="1"/>
  <c r="V25" i="34"/>
  <c r="P25" i="34"/>
  <c r="S25" i="34" s="1"/>
  <c r="V24" i="34"/>
  <c r="Y24" i="34" s="1"/>
  <c r="S24" i="34"/>
  <c r="P22" i="34"/>
  <c r="S22" i="34" s="1"/>
  <c r="Y22" i="34"/>
  <c r="Y20" i="34"/>
  <c r="P20" i="34"/>
  <c r="S20" i="34"/>
  <c r="P18" i="34"/>
  <c r="S18" i="34" s="1"/>
  <c r="V19" i="34"/>
  <c r="Y19" i="34" s="1"/>
  <c r="V18" i="34"/>
  <c r="Y18" i="34" s="1"/>
  <c r="P19" i="34"/>
  <c r="V35" i="34"/>
  <c r="Y35" i="34" s="1"/>
  <c r="P35" i="34"/>
  <c r="P34" i="34"/>
  <c r="V34" i="34"/>
  <c r="Y34" i="34" s="1"/>
  <c r="Y33" i="34"/>
  <c r="P33" i="34"/>
  <c r="S33" i="34" s="1"/>
  <c r="V7" i="34"/>
  <c r="Y7" i="34" s="1"/>
  <c r="P10" i="34"/>
  <c r="S10" i="34" s="1"/>
  <c r="P9" i="34"/>
  <c r="S9" i="34" s="1"/>
  <c r="V10" i="34"/>
  <c r="Y10" i="34" s="1"/>
  <c r="P13" i="34"/>
  <c r="S13" i="34" s="1"/>
  <c r="P8" i="34"/>
  <c r="S8" i="34" s="1"/>
  <c r="P7" i="34"/>
  <c r="S7" i="34" s="1"/>
  <c r="V13" i="34"/>
  <c r="Y13" i="34" s="1"/>
  <c r="V9" i="34"/>
  <c r="Y9" i="34" s="1"/>
  <c r="V12" i="34"/>
  <c r="Y12" i="34" s="1"/>
  <c r="V11" i="34"/>
  <c r="Y11" i="34" s="1"/>
  <c r="V8" i="34"/>
  <c r="Y8" i="34" s="1"/>
  <c r="P11" i="34"/>
  <c r="S11" i="34" s="1"/>
  <c r="S32" i="34"/>
  <c r="Y29" i="34"/>
  <c r="V30" i="34"/>
  <c r="S29" i="34"/>
  <c r="V29" i="34"/>
  <c r="V32" i="34"/>
  <c r="Y31" i="34"/>
  <c r="Y32" i="34"/>
  <c r="P31" i="34"/>
  <c r="S31" i="34" s="1"/>
  <c r="P30" i="34"/>
  <c r="S30" i="34" s="1"/>
  <c r="Y16" i="34"/>
  <c r="P16" i="34"/>
  <c r="S16" i="34" s="1"/>
  <c r="S23" i="34"/>
  <c r="V23" i="34"/>
  <c r="Y23" i="34" s="1"/>
  <c r="X55" i="36" l="1"/>
  <c r="X56" i="36"/>
  <c r="X57" i="36"/>
  <c r="AB55" i="36"/>
  <c r="AB56" i="36"/>
  <c r="AB57" i="36"/>
  <c r="P57" i="36"/>
  <c r="P56" i="36"/>
  <c r="P55" i="36"/>
  <c r="T55" i="36"/>
  <c r="T57" i="36"/>
  <c r="T56" i="36"/>
  <c r="L54" i="36"/>
  <c r="AF54" i="36"/>
  <c r="Y17" i="34"/>
  <c r="AF55" i="36" l="1"/>
  <c r="AF56" i="36"/>
  <c r="AF57" i="36"/>
  <c r="H55" i="36"/>
  <c r="H56" i="36"/>
  <c r="H57" i="36"/>
  <c r="L55" i="36"/>
  <c r="L57" i="36"/>
  <c r="L5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L24" authorId="0" shapeId="0" xr:uid="{013D21BD-49BA-4FAA-9498-4655BD5ACB6C}">
      <text>
        <r>
          <rPr>
            <b/>
            <sz val="9"/>
            <color indexed="81"/>
            <rFont val="MS P ゴシック"/>
            <family val="3"/>
            <charset val="128"/>
          </rPr>
          <t>〇有料は、「有料老人ホーム設置時の老人福祉法第２９条第１項に規定する届出」を選択してください。
〇サ高住は、「高齢者の居住の安定確保に関する法律第５条第１項に規定するサービス付き高齢者向け住宅の登録」を選択してください。</t>
        </r>
      </text>
    </comment>
    <comment ref="L28" authorId="0" shapeId="0" xr:uid="{D35D2C96-7CD1-4C1D-9DD6-84CF3013E6D8}">
      <text>
        <r>
          <rPr>
            <b/>
            <sz val="9"/>
            <color indexed="81"/>
            <rFont val="MS P 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（参考・不動産公正競争規約抜粋）
徒歩による所要時間は、道路距離８０ｍにつき１分間を要するものとして算出した数値を表示すること。この場合において、１分未満の端数が生じたときは、１分として算出すること。</t>
        </r>
      </text>
    </comment>
    <comment ref="P32" authorId="0" shapeId="0" xr:uid="{7B967015-A4CF-4567-9010-07D04481DB02}">
      <text>
        <r>
          <rPr>
            <b/>
            <sz val="9"/>
            <color indexed="81"/>
            <rFont val="MS P ゴシック"/>
            <family val="3"/>
            <charset val="128"/>
          </rPr>
          <t xml:space="preserve">〇有料は、事業開始日を入力してください。
・ただし、届出以前に有料の運営を開始していた場合、届出受理日も入力してください。
〇サ高住は、有料に該当した日（登録日又は食事等サービス提供開始日）を入力してください。
※事業主体によって、ホームを他社から事業承継して開設した場合、消費者の誤認を防ぐ上で、当初の事業開始日も下の行に付記するよう努めてください（当初開設日　○年○月○日）。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A7" authorId="0" shapeId="0" xr:uid="{29DA8E20-1FA5-4E98-ABD7-E0AD72F8AF75}">
      <text>
        <r>
          <rPr>
            <b/>
            <sz val="9"/>
            <color indexed="81"/>
            <rFont val="MS P ゴシック"/>
            <family val="3"/>
            <charset val="128"/>
          </rPr>
          <t>建物全体が有料老人ホーム事業のみに使用される場合、全体面積と同じ数値を入力し、介護保険事業所やテナントなど、有料老人ホーム事業以外の用途を持つ施設があれば、その面積を除いた面積を入力してください。</t>
        </r>
      </text>
    </comment>
    <comment ref="O8" authorId="0" shapeId="0" xr:uid="{4790DF64-0E58-47F1-9474-44625F414DA6}">
      <text>
        <r>
          <rPr>
            <b/>
            <sz val="9"/>
            <color indexed="81"/>
            <rFont val="MS P ゴシック"/>
            <family val="3"/>
            <charset val="128"/>
          </rPr>
          <t>・増改築（居室内の改造は除く。）を行った場合も、当初の竣工日を入力してください。
・増改築日について入力する場合、「竣工日」の横に（）書きで追記してください。</t>
        </r>
      </text>
    </comment>
    <comment ref="AE27" authorId="0" shapeId="0" xr:uid="{9F62861F-2B03-401D-83A4-139DDC91E525}">
      <text>
        <r>
          <rPr>
            <b/>
            <sz val="9"/>
            <color indexed="81"/>
            <rFont val="MS P ゴシック"/>
            <family val="3"/>
            <charset val="128"/>
          </rPr>
          <t>共用施設内で対応可能な設備の有無を入力してください。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T230" authorId="0" shapeId="0" xr:uid="{19A5A8DA-FB72-4D7F-95B1-4B0473BB4A05}">
      <text>
        <r>
          <rPr>
            <b/>
            <sz val="9"/>
            <color indexed="81"/>
            <rFont val="MS P ゴシック"/>
            <family val="3"/>
            <charset val="128"/>
          </rPr>
          <t>・介護居室から他の介護居室への住み替えを求める場合、「介護居室へ移る場合」を選択してください。
・一般居室間の場合、「その他」を選択し、下の行の「その他の場合」に内容を入力してください。</t>
        </r>
      </text>
    </comment>
    <comment ref="N246" authorId="0" shapeId="0" xr:uid="{A3FC9C42-1837-4EA2-B1D2-8C98CADCF7D3}">
      <text>
        <r>
          <rPr>
            <b/>
            <sz val="9"/>
            <color indexed="81"/>
            <rFont val="MS P 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するよう努めてください。</t>
        </r>
      </text>
    </comment>
    <comment ref="T249" authorId="0" shapeId="0" xr:uid="{027F25A3-0DBD-4A3B-B698-E5A4E2036F56}">
      <text>
        <r>
          <rPr>
            <b/>
            <sz val="9"/>
            <color indexed="81"/>
            <rFont val="MS P ゴシック"/>
            <family val="3"/>
            <charset val="128"/>
          </rPr>
          <t>入居契約規定との合致が必要です。仮に有期限契約の場合、「契約期間が満了した場合」等も入力してください。その上で、特に事業者からの契約解除の内容についての記載は、借家契約における事業者解約要件のような社会通念上で許容されている解約条件以外の、有料老人ホーム契約として特徴的な要件のみを例示（他に解除事由がある場合は「、等」を付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P126" authorId="0" shapeId="0" xr:uid="{46AE7E0F-1A69-4237-8581-908F5B9AF6A8}">
      <text>
        <r>
          <rPr>
            <b/>
            <sz val="9"/>
            <color indexed="81"/>
            <rFont val="MS P ゴシック"/>
            <family val="3"/>
            <charset val="128"/>
          </rPr>
          <t>・老人福祉法に基づき算定根拠を概括記載してください。なお、居室のタイプ等によって金額に幅がある場合、欄内で金額の範囲を書き分けてください。
・詳細の書き分けを行わない場合、重要事項説明書に料金表を添付するなどし、消費者との取引条件を全て明らかにしてください。</t>
        </r>
      </text>
    </comment>
    <comment ref="P128" authorId="0" shapeId="0" xr:uid="{50BEA66F-5150-4D47-9E1D-ADF6D1A498ED}">
      <text>
        <r>
          <rPr>
            <b/>
            <sz val="9"/>
            <color indexed="81"/>
            <rFont val="MS P ゴシック"/>
            <family val="3"/>
            <charset val="128"/>
          </rPr>
          <t>使途を入力してください。景品表示法指定告示に従ってすべて入力し、「等」で括らないようにしてください。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Q9" authorId="0" shapeId="0" xr:uid="{00000000-0006-0000-0600-000001000000}">
      <text>
        <r>
          <rPr>
            <sz val="9"/>
            <rFont val="ＭＳ Ｐゴシック"/>
            <family val="3"/>
            <charset val="128"/>
          </rPr>
          <t>・</t>
        </r>
        <r>
          <rPr>
            <sz val="9"/>
            <color indexed="10"/>
            <rFont val="ＭＳ Ｐゴシック"/>
            <family val="3"/>
            <charset val="128"/>
          </rPr>
          <t>特定施設入居者生活介護としての</t>
        </r>
        <r>
          <rPr>
            <sz val="9"/>
            <rFont val="ＭＳ Ｐゴシック"/>
            <family val="3"/>
            <charset val="128"/>
          </rPr>
          <t xml:space="preserve">所管庁の窓口を入力してください。
</t>
        </r>
        <r>
          <rPr>
            <sz val="9"/>
            <color indexed="10"/>
            <rFont val="ＭＳ Ｐゴシック"/>
            <family val="3"/>
            <charset val="128"/>
          </rPr>
          <t>※R2.4.1から行政窓口が変更になります</t>
        </r>
        <r>
          <rPr>
            <sz val="9"/>
            <rFont val="ＭＳ Ｐゴシック"/>
            <family val="3"/>
            <charset val="128"/>
          </rPr>
          <t xml:space="preserve">
</t>
        </r>
        <r>
          <rPr>
            <sz val="9"/>
            <color indexed="10"/>
            <rFont val="ＭＳ Ｐゴシック"/>
            <family val="3"/>
            <charset val="128"/>
          </rPr>
          <t>東大阪市福祉部指導監査室法人・高齢者施設課
　℡06－4309－3315　 FAX 06－4309－3848　</t>
        </r>
        <r>
          <rPr>
            <sz val="9"/>
            <rFont val="ＭＳ Ｐゴシック"/>
            <family val="3"/>
            <charset val="128"/>
          </rPr>
          <t xml:space="preserve">
</t>
        </r>
      </text>
    </comment>
    <comment ref="AB22" authorId="0" shapeId="0" xr:uid="{00000000-0006-0000-0600-000004000000}">
      <text>
        <r>
          <rPr>
            <sz val="9"/>
            <rFont val="ＭＳ Ｐゴシック"/>
            <family val="3"/>
            <charset val="128"/>
          </rPr>
          <t xml:space="preserve">・ホームの所管庁の窓口を入力してください。
</t>
        </r>
        <r>
          <rPr>
            <sz val="9"/>
            <color indexed="10"/>
            <rFont val="ＭＳ Ｐゴシック"/>
            <family val="3"/>
            <charset val="128"/>
          </rPr>
          <t>※R2.4.1からＦＡＸ番号が変更になります。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C37" authorId="0" shapeId="0" xr:uid="{42E03759-6A11-46E5-B30D-09EA158F33FD}">
      <text>
        <r>
          <rPr>
            <b/>
            <sz val="9"/>
            <color indexed="81"/>
            <rFont val="MS P ゴシック"/>
            <family val="3"/>
            <charset val="128"/>
          </rPr>
          <t>入居定員</t>
        </r>
      </text>
    </comment>
    <comment ref="BG37" authorId="0" shapeId="0" xr:uid="{68DA234D-A2BA-4F00-BEAF-6ABB58968C75}">
      <text>
        <r>
          <rPr>
            <b/>
            <sz val="9"/>
            <color indexed="81"/>
            <rFont val="MS P ゴシック"/>
            <family val="3"/>
            <charset val="128"/>
          </rPr>
          <t>指針による一人当たりの面積</t>
        </r>
      </text>
    </comment>
    <comment ref="BC40" authorId="0" shapeId="0" xr:uid="{9DCFD918-D621-4877-AFC6-AAAB13ADBC86}">
      <text>
        <r>
          <rPr>
            <b/>
            <sz val="9"/>
            <color indexed="81"/>
            <rFont val="MS P ゴシック"/>
            <family val="3"/>
            <charset val="128"/>
          </rPr>
          <t>【緩和条件】
全ての居室が個室で、１室あたりの床面積が18㎡（バルコニーを除き壁芯方法）以上あって、かつ、居室内に便所及び洗面設備が設置されている場合</t>
        </r>
      </text>
    </comment>
  </commentList>
</comments>
</file>

<file path=xl/sharedStrings.xml><?xml version="1.0" encoding="utf-8"?>
<sst xmlns="http://schemas.openxmlformats.org/spreadsheetml/2006/main" count="1833" uniqueCount="1093">
  <si>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</si>
  <si>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</si>
  <si>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</si>
  <si>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</si>
  <si>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</si>
  <si>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</si>
  <si>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</si>
  <si>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</si>
  <si>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</si>
  <si>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</si>
  <si>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</si>
  <si>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</si>
  <si>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</si>
  <si>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</si>
  <si>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</si>
  <si>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</si>
  <si>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</si>
  <si>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</si>
  <si>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</si>
  <si>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</si>
  <si>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</si>
  <si>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</si>
  <si>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</si>
  <si>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</si>
  <si>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</si>
  <si>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</si>
  <si>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</si>
  <si>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</si>
  <si>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</si>
  <si>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</si>
  <si>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</si>
  <si>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</si>
  <si>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</si>
  <si>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</si>
  <si>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</si>
  <si>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</si>
  <si>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</si>
  <si>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</si>
  <si>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</si>
  <si>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</si>
  <si>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</si>
  <si>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</si>
  <si>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</si>
  <si>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</si>
  <si>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</si>
  <si>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</si>
  <si>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</si>
  <si>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</si>
  <si>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</si>
  <si>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</si>
  <si>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</si>
  <si>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</si>
  <si>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</si>
  <si>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</si>
  <si>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</si>
  <si>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</si>
  <si>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</si>
  <si>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</si>
  <si>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</si>
  <si>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</si>
  <si>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</si>
  <si>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</si>
  <si>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</si>
  <si>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</si>
  <si>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</si>
  <si>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</si>
  <si>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</si>
  <si>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</si>
  <si>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</si>
  <si>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</si>
  <si>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</si>
  <si>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</si>
  <si>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</si>
  <si>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</si>
  <si>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</si>
  <si>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</si>
  <si>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</si>
  <si>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</si>
  <si>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</si>
  <si>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</si>
  <si>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</si>
  <si>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</si>
  <si>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</si>
  <si>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</si>
  <si>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</si>
  <si>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</si>
  <si>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</si>
  <si>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</si>
  <si>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</si>
  <si>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</si>
  <si>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</si>
  <si>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</si>
  <si>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</si>
  <si>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</si>
  <si>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</si>
  <si>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</si>
  <si>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夜間看護体制加算</t>
    <rPh sb="0" eb="2">
      <t>ヤカン</t>
    </rPh>
    <rPh sb="2" eb="4">
      <t>カンゴ</t>
    </rPh>
    <rPh sb="4" eb="6">
      <t>タイセイ</t>
    </rPh>
    <rPh sb="6" eb="8">
      <t>カサン</t>
    </rPh>
    <phoneticPr fontId="2"/>
  </si>
  <si>
    <t>看取り介護加算</t>
    <rPh sb="0" eb="2">
      <t>ミト</t>
    </rPh>
    <rPh sb="3" eb="5">
      <t>カイゴ</t>
    </rPh>
    <rPh sb="5" eb="7">
      <t>カサン</t>
    </rPh>
    <phoneticPr fontId="2"/>
  </si>
  <si>
    <t>認知症専門ケア加算</t>
    <rPh sb="0" eb="2">
      <t>ニンチ</t>
    </rPh>
    <rPh sb="2" eb="3">
      <t>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</si>
  <si>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</si>
  <si>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</si>
  <si>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</si>
  <si>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</si>
  <si>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</si>
  <si>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</si>
  <si>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</si>
  <si>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</si>
  <si>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</si>
  <si>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</si>
  <si>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</si>
  <si>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</si>
  <si>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</si>
  <si>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</si>
  <si>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</si>
  <si>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</si>
  <si>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</si>
  <si>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</si>
  <si>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</si>
  <si>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</si>
  <si>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</si>
  <si>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</si>
  <si>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</si>
  <si>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</si>
  <si>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</si>
  <si>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</si>
  <si>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</si>
  <si>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</si>
  <si>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</si>
  <si>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</si>
  <si>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</si>
  <si>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</si>
  <si>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</si>
  <si>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</si>
  <si>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</si>
  <si>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</si>
  <si>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</si>
  <si>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</si>
  <si>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職員数（実人数）</t>
    <rPh sb="0" eb="3">
      <t>ショクインスウ</t>
    </rPh>
    <rPh sb="4" eb="5">
      <t>ジツ</t>
    </rPh>
    <rPh sb="5" eb="7">
      <t>ニンズウ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</si>
  <si>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</si>
  <si>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</si>
  <si>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</si>
  <si>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</si>
  <si>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</si>
  <si>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</si>
  <si>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</si>
  <si>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</si>
  <si>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</si>
  <si>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</si>
  <si>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</si>
  <si>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</si>
  <si>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</si>
  <si>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</si>
  <si>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</si>
  <si>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柔道整復士</t>
    <rPh sb="0" eb="2">
      <t>ジュウドウ</t>
    </rPh>
    <rPh sb="2" eb="4">
      <t>セイフク</t>
    </rPh>
    <rPh sb="4" eb="5">
      <t>シ</t>
    </rPh>
    <phoneticPr fontId="2"/>
  </si>
  <si>
    <t>平均人数</t>
    <rPh sb="0" eb="2">
      <t>ヘイキン</t>
    </rPh>
    <rPh sb="2" eb="3">
      <t>ニン</t>
    </rPh>
    <rPh sb="3" eb="4">
      <t>カズ</t>
    </rPh>
    <phoneticPr fontId="2"/>
  </si>
  <si>
    <t>実際の配置比率</t>
    <rPh sb="0" eb="2">
      <t>ジッサイ</t>
    </rPh>
    <rPh sb="3" eb="5">
      <t>ハイチ</t>
    </rPh>
    <rPh sb="5" eb="7">
      <t>ヒリツ</t>
    </rPh>
    <phoneticPr fontId="2"/>
  </si>
  <si>
    <t>（記入日時点での利用者数：常勤換算職員数）</t>
    <rPh sb="1" eb="3">
      <t>キニュウ</t>
    </rPh>
    <rPh sb="3" eb="4">
      <t>ビ</t>
    </rPh>
    <rPh sb="4" eb="6">
      <t>ジテン</t>
    </rPh>
    <rPh sb="8" eb="10">
      <t>リヨウ</t>
    </rPh>
    <rPh sb="10" eb="11">
      <t>シャ</t>
    </rPh>
    <rPh sb="11" eb="12">
      <t>スウ</t>
    </rPh>
    <rPh sb="13" eb="15">
      <t>ジョウキン</t>
    </rPh>
    <rPh sb="15" eb="17">
      <t>カンザン</t>
    </rPh>
    <rPh sb="17" eb="20">
      <t>ショクインスウ</t>
    </rPh>
    <phoneticPr fontId="2"/>
  </si>
  <si>
    <t>ホームの職員数</t>
    <rPh sb="4" eb="7">
      <t>ショクインスウ</t>
    </rPh>
    <phoneticPr fontId="2"/>
  </si>
  <si>
    <t>訪問介護事業所の名称</t>
    <rPh sb="0" eb="2">
      <t>ホウモン</t>
    </rPh>
    <rPh sb="2" eb="4">
      <t>カイゴ</t>
    </rPh>
    <rPh sb="4" eb="7">
      <t>ジギョウショ</t>
    </rPh>
    <rPh sb="8" eb="10">
      <t>メイショウ</t>
    </rPh>
    <phoneticPr fontId="2"/>
  </si>
  <si>
    <t>訪問看護事業所の名称</t>
    <rPh sb="0" eb="2">
      <t>ホウモン</t>
    </rPh>
    <rPh sb="2" eb="4">
      <t>カンゴ</t>
    </rPh>
    <rPh sb="4" eb="7">
      <t>ジギョウショ</t>
    </rPh>
    <rPh sb="8" eb="10">
      <t>メイショウ</t>
    </rPh>
    <phoneticPr fontId="2"/>
  </si>
  <si>
    <t>通所介護事業所の名称</t>
    <rPh sb="0" eb="1">
      <t>ツウ</t>
    </rPh>
    <rPh sb="1" eb="2">
      <t>ショ</t>
    </rPh>
    <rPh sb="2" eb="4">
      <t>カイゴ</t>
    </rPh>
    <rPh sb="4" eb="7">
      <t>ジギョウショ</t>
    </rPh>
    <rPh sb="8" eb="10">
      <t>メイショウ</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</si>
  <si>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</si>
  <si>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</si>
  <si>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</si>
  <si>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</si>
  <si>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</si>
  <si>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</si>
  <si>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</si>
  <si>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</si>
  <si>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</si>
  <si>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</si>
  <si>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</si>
  <si>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</si>
  <si>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</si>
  <si>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</si>
  <si>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</si>
  <si>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</si>
  <si>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</si>
  <si>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</si>
  <si>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</si>
  <si>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</si>
  <si>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</si>
  <si>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</si>
  <si>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</si>
  <si>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</si>
  <si>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</si>
  <si>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</si>
  <si>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</si>
  <si>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</si>
  <si>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</si>
  <si>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</si>
  <si>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</si>
  <si>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</si>
  <si>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</si>
  <si>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</si>
  <si>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</si>
  <si>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</si>
  <si>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</si>
  <si>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</si>
  <si>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</si>
  <si>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</si>
  <si>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</si>
  <si>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</si>
  <si>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</si>
  <si>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</si>
  <si>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</si>
  <si>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</si>
  <si>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</si>
  <si>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</si>
  <si>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</si>
  <si>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</si>
  <si>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添付書類：別添１（別に実施する介護サービス一覧表）</t>
    <rPh sb="0" eb="2">
      <t>テンプ</t>
    </rPh>
    <rPh sb="2" eb="4">
      <t>ショルイ</t>
    </rPh>
    <rPh sb="5" eb="7">
      <t>ベッテン</t>
    </rPh>
    <rPh sb="9" eb="10">
      <t>ベツ</t>
    </rPh>
    <rPh sb="11" eb="13">
      <t>ジッシ</t>
    </rPh>
    <rPh sb="15" eb="17">
      <t>カイゴ</t>
    </rPh>
    <rPh sb="21" eb="23">
      <t>イチラン</t>
    </rPh>
    <rPh sb="23" eb="24">
      <t>ヒョウ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</si>
  <si>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</si>
  <si>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</si>
  <si>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</si>
  <si>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</si>
  <si>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</si>
  <si>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</si>
  <si>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</si>
  <si>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</si>
  <si>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</si>
  <si>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</si>
  <si>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</si>
  <si>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　　　　　別添２（個別選択による介護サービス一覧表）</t>
    <rPh sb="5" eb="7">
      <t>ベッテン</t>
    </rPh>
    <rPh sb="9" eb="11">
      <t>コベツ</t>
    </rPh>
    <rPh sb="11" eb="13">
      <t>センタク</t>
    </rPh>
    <rPh sb="16" eb="18">
      <t>カイゴ</t>
    </rPh>
    <rPh sb="22" eb="24">
      <t>イチラン</t>
    </rPh>
    <rPh sb="24" eb="25">
      <t>ヒョウ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</si>
  <si>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</si>
  <si>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</si>
  <si>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</si>
  <si>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</si>
  <si>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</si>
  <si>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</si>
  <si>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</si>
  <si>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</si>
  <si>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</si>
  <si>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</si>
  <si>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</si>
  <si>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</si>
  <si>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</si>
  <si>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</si>
  <si>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</si>
  <si>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</si>
  <si>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</si>
  <si>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</si>
  <si>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</si>
  <si>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</si>
  <si>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</si>
  <si>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</si>
  <si>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</si>
  <si>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</si>
  <si>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</si>
  <si>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</si>
  <si>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</si>
  <si>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</si>
  <si>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</si>
  <si>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</si>
  <si>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</si>
  <si>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</si>
  <si>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</si>
  <si>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特定施設入居者生活介護の利用者に対する看護・介護職員の割合
（一般型特定施設以外の場合、本欄は省略）</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1" eb="34">
      <t>イッパンガタ</t>
    </rPh>
    <rPh sb="34" eb="36">
      <t>トクテイ</t>
    </rPh>
    <rPh sb="36" eb="38">
      <t>シセツ</t>
    </rPh>
    <rPh sb="38" eb="40">
      <t>イガイ</t>
    </rPh>
    <rPh sb="41" eb="43">
      <t>バアイ</t>
    </rPh>
    <rPh sb="44" eb="46">
      <t>ホンラン</t>
    </rPh>
    <rPh sb="47" eb="49">
      <t>ショウリャク</t>
    </rPh>
    <phoneticPr fontId="2"/>
  </si>
  <si>
    <t>外部サービス利用型特定施設である有料老人ホームの介護サービス提供体制（外部サービス利用型特定施設以外の場合、本欄は省略）</t>
    <rPh sb="0" eb="2">
      <t>ガイブ</t>
    </rPh>
    <rPh sb="6" eb="9">
      <t>リヨウガタ</t>
    </rPh>
    <rPh sb="9" eb="11">
      <t>トクテイ</t>
    </rPh>
    <rPh sb="11" eb="13">
      <t>シセツ</t>
    </rPh>
    <rPh sb="16" eb="18">
      <t>ユウリョウ</t>
    </rPh>
    <rPh sb="18" eb="20">
      <t>ロウジン</t>
    </rPh>
    <rPh sb="24" eb="26">
      <t>カイゴ</t>
    </rPh>
    <rPh sb="30" eb="32">
      <t>テイキョウ</t>
    </rPh>
    <rPh sb="32" eb="34">
      <t>タイセイ</t>
    </rPh>
    <rPh sb="35" eb="37">
      <t>ガイブ</t>
    </rPh>
    <rPh sb="41" eb="44">
      <t>リヨウガタ</t>
    </rPh>
    <rPh sb="44" eb="46">
      <t>トクテイ</t>
    </rPh>
    <rPh sb="46" eb="48">
      <t>シセツ</t>
    </rPh>
    <rPh sb="48" eb="50">
      <t>イガイ</t>
    </rPh>
    <rPh sb="51" eb="53">
      <t>バアイ</t>
    </rPh>
    <rPh sb="54" eb="56">
      <t>ホンラン</t>
    </rPh>
    <rPh sb="57" eb="59">
      <t>ショウリャク</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</si>
  <si>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</si>
  <si>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</si>
  <si>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サービス費用</t>
    <rPh sb="4" eb="6">
      <t>ヒヨウ</t>
    </rPh>
    <phoneticPr fontId="2"/>
  </si>
  <si>
    <t>※　介護予防・地域密着型の場合を含む。</t>
    <rPh sb="2" eb="4">
      <t>カイゴ</t>
    </rPh>
    <rPh sb="4" eb="6">
      <t>ヨボウ</t>
    </rPh>
    <rPh sb="7" eb="9">
      <t>チイキ</t>
    </rPh>
    <rPh sb="9" eb="12">
      <t>ミッチャクガタ</t>
    </rPh>
    <rPh sb="13" eb="15">
      <t>バアイ</t>
    </rPh>
    <rPh sb="16" eb="17">
      <t>フク</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</si>
  <si>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</si>
  <si>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</si>
  <si>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</si>
  <si>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</si>
  <si>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</si>
  <si>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</si>
  <si>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</si>
  <si>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</si>
  <si>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</si>
  <si>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</si>
  <si>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</si>
  <si>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</si>
  <si>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トイレ</t>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</si>
  <si>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</si>
  <si>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</si>
  <si>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</si>
  <si>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</si>
  <si>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</si>
  <si>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介護予防
特定施設入居者生活介護
介護保険事業者番号</t>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</si>
  <si>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</si>
  <si>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</si>
  <si>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</si>
  <si>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</si>
  <si>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</si>
  <si>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</si>
  <si>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</si>
  <si>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</si>
  <si>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</si>
  <si>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</si>
  <si>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</si>
  <si>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rPh sb="0" eb="1">
      <t>ヒト</t>
    </rPh>
    <phoneticPr fontId="2"/>
  </si>
  <si>
    <t>家賃の</t>
    <rPh sb="0" eb="2">
      <t>ヤチン</t>
    </rPh>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</si>
  <si>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</si>
  <si>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</si>
  <si>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</si>
  <si>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</si>
  <si>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（介護・看護職員の配置率）</t>
    <rPh sb="1" eb="3">
      <t>カイゴ</t>
    </rPh>
    <rPh sb="4" eb="6">
      <t>カンゴ</t>
    </rPh>
    <rPh sb="6" eb="8">
      <t>ショクイン</t>
    </rPh>
    <rPh sb="9" eb="11">
      <t>ハイチ</t>
    </rPh>
    <rPh sb="11" eb="12">
      <t>リツ</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</si>
  <si>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</si>
  <si>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</si>
  <si>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</si>
  <si>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</si>
  <si>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</si>
  <si>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</si>
  <si>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</si>
  <si>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</si>
  <si>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</si>
  <si>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</si>
  <si>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</si>
  <si>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</si>
  <si>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</si>
  <si>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</si>
  <si>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</si>
  <si>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</si>
  <si>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</si>
  <si>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</si>
  <si>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</si>
  <si>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</si>
  <si>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</si>
  <si>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</si>
  <si>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</si>
  <si>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</si>
  <si>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</si>
  <si>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http://</t>
    <phoneticPr fontId="2"/>
  </si>
  <si>
    <t>／</t>
    <phoneticPr fontId="2"/>
  </si>
  <si>
    <t>（ふりがな）</t>
    <phoneticPr fontId="2"/>
  </si>
  <si>
    <t>（ふりがな）</t>
    <phoneticPr fontId="2"/>
  </si>
  <si>
    <t>内容：</t>
    <rPh sb="0" eb="2">
      <t>ナイヨウ</t>
    </rPh>
    <phoneticPr fontId="2"/>
  </si>
  <si>
    <t>1</t>
    <phoneticPr fontId="2"/>
  </si>
  <si>
    <t>調理、洗濯、掃除等の家事の供与</t>
    <rPh sb="0" eb="2">
      <t>チョウリ</t>
    </rPh>
    <rPh sb="3" eb="5">
      <t>センタク</t>
    </rPh>
    <rPh sb="6" eb="9">
      <t>ソウジトウ</t>
    </rPh>
    <rPh sb="10" eb="12">
      <t>カジ</t>
    </rPh>
    <rPh sb="13" eb="15">
      <t>キョウヨ</t>
    </rPh>
    <phoneticPr fontId="2"/>
  </si>
  <si>
    <t>契約上の職員配置比率　</t>
    <rPh sb="0" eb="2">
      <t>ケイヤク</t>
    </rPh>
    <rPh sb="2" eb="3">
      <t>ジョウ</t>
    </rPh>
    <rPh sb="4" eb="6">
      <t>ショクイン</t>
    </rPh>
    <rPh sb="6" eb="8">
      <t>ハイチ</t>
    </rPh>
    <rPh sb="8" eb="10">
      <t>ヒリツ</t>
    </rPh>
    <phoneticPr fontId="2"/>
  </si>
  <si>
    <t>人員配置が手厚い介護サービスの実施</t>
    <rPh sb="0" eb="2">
      <t>ジンイン</t>
    </rPh>
    <rPh sb="2" eb="4">
      <t>ハイチ</t>
    </rPh>
    <rPh sb="5" eb="7">
      <t>テアツ</t>
    </rPh>
    <rPh sb="8" eb="10">
      <t>カイゴ</t>
    </rPh>
    <rPh sb="15" eb="17">
      <t>ジッシ</t>
    </rPh>
    <phoneticPr fontId="2"/>
  </si>
  <si>
    <t>入居定員</t>
    <rPh sb="0" eb="2">
      <t>ニュウキョ</t>
    </rPh>
    <rPh sb="2" eb="4">
      <t>テイイン</t>
    </rPh>
    <phoneticPr fontId="2"/>
  </si>
  <si>
    <t>人</t>
    <rPh sb="0" eb="1">
      <t>ニン</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</si>
  <si>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</si>
  <si>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</si>
  <si>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</si>
  <si>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　</t>
    <phoneticPr fontId="2"/>
  </si>
  <si>
    <t>不適合事項がある場合の入居者への説明</t>
    <rPh sb="0" eb="3">
      <t>フテキゴウ</t>
    </rPh>
    <rPh sb="3" eb="5">
      <t>ジコウ</t>
    </rPh>
    <rPh sb="8" eb="10">
      <t>バアイ</t>
    </rPh>
    <phoneticPr fontId="2"/>
  </si>
  <si>
    <t>所管している自治体名</t>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</si>
  <si>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</si>
  <si>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</si>
  <si>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</si>
  <si>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</si>
  <si>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</si>
  <si>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</si>
  <si>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</si>
  <si>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</si>
  <si>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所管している自治体名</t>
    <rPh sb="0" eb="2">
      <t>ショカン</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</si>
  <si>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</si>
  <si>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</si>
  <si>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</si>
  <si>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</si>
  <si>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</si>
  <si>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</si>
  <si>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</si>
  <si>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</si>
  <si>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特定施設入居者生活介護指定日</t>
    <rPh sb="0" eb="2">
      <t>トクテイ</t>
    </rPh>
    <rPh sb="2" eb="4">
      <t>シセツ</t>
    </rPh>
    <rPh sb="4" eb="7">
      <t>ニュウキョシャ</t>
    </rPh>
    <rPh sb="7" eb="9">
      <t>セイカツ</t>
    </rPh>
    <rPh sb="9" eb="11">
      <t>カイゴ</t>
    </rPh>
    <phoneticPr fontId="2"/>
  </si>
  <si>
    <t>介護予防
特定施設入居者生活介護
指定日</t>
    <rPh sb="0" eb="2">
      <t>カイゴ</t>
    </rPh>
    <rPh sb="2" eb="4">
      <t>ヨボウ</t>
    </rPh>
    <rPh sb="5" eb="7">
      <t>トクテイ</t>
    </rPh>
    <rPh sb="7" eb="9">
      <t>シセツ</t>
    </rPh>
    <rPh sb="9" eb="12">
      <t>ニュウキョシャ</t>
    </rPh>
    <rPh sb="12" eb="14">
      <t>セイカツ</t>
    </rPh>
    <rPh sb="14" eb="16">
      <t>カイゴ</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</si>
  <si>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</si>
  <si>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</si>
  <si>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</si>
  <si>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</si>
  <si>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記入者名</t>
    <rPh sb="0" eb="2">
      <t>キニュウ</t>
    </rPh>
    <rPh sb="2" eb="3">
      <t>シャ</t>
    </rPh>
    <rPh sb="3" eb="4">
      <t>メイ</t>
    </rPh>
    <phoneticPr fontId="2"/>
  </si>
  <si>
    <t>手続き</t>
    <rPh sb="0" eb="2">
      <t>テツヅキ</t>
    </rPh>
    <phoneticPr fontId="2"/>
  </si>
  <si>
    <t>別紙様式</t>
    <rPh sb="0" eb="2">
      <t>ベッシ</t>
    </rPh>
    <rPh sb="2" eb="4">
      <t>ヨウシキ</t>
    </rPh>
    <phoneticPr fontId="2"/>
  </si>
  <si>
    <t>（医療連携の内容）※治療費は自己負担</t>
    <rPh sb="1" eb="3">
      <t>イリョウ</t>
    </rPh>
    <rPh sb="3" eb="5">
      <t>レンケイ</t>
    </rPh>
    <rPh sb="6" eb="8">
      <t>ナイヨウ</t>
    </rPh>
    <phoneticPr fontId="2"/>
  </si>
  <si>
    <t>特定施設入居者生活介護
介護保険事業者番号</t>
    <rPh sb="12" eb="14">
      <t>カイゴ</t>
    </rPh>
    <rPh sb="14" eb="16">
      <t>ホケン</t>
    </rPh>
    <rPh sb="16" eb="18">
      <t>ジギョウ</t>
    </rPh>
    <rPh sb="18" eb="19">
      <t>シャ</t>
    </rPh>
    <rPh sb="19" eb="21">
      <t>バンゴウ</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</si>
  <si>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</si>
  <si>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</si>
  <si>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その他運営に関する重要事項</t>
    <phoneticPr fontId="2"/>
  </si>
  <si>
    <t>常勤換算人数</t>
    <rPh sb="0" eb="2">
      <t>ジョウキン</t>
    </rPh>
    <rPh sb="2" eb="4">
      <t>カンサン</t>
    </rPh>
    <rPh sb="4" eb="6">
      <t>ニンズウ</t>
    </rPh>
    <phoneticPr fontId="2"/>
  </si>
  <si>
    <t>時間</t>
    <rPh sb="0" eb="2">
      <t>ジカン</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</si>
  <si>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</si>
  <si>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</si>
  <si>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</si>
  <si>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</si>
  <si>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</si>
  <si>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</si>
  <si>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</si>
  <si>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あん摩マッサージ指圧師</t>
    <rPh sb="2" eb="3">
      <t>マ</t>
    </rPh>
    <rPh sb="8" eb="10">
      <t>シアツ</t>
    </rPh>
    <rPh sb="10" eb="11">
      <t>シ</t>
    </rPh>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</si>
  <si>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</si>
  <si>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</si>
  <si>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</si>
  <si>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</si>
  <si>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</si>
  <si>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</si>
  <si>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施設の利用に当たっての留意事項</t>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</si>
  <si>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</si>
  <si>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</si>
  <si>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</si>
  <si>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</si>
  <si>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</si>
  <si>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</si>
  <si>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</si>
  <si>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特定施設サービス計画及び介護予防特定施設サービス計画等の作成</t>
    <phoneticPr fontId="2"/>
  </si>
  <si>
    <t>室数</t>
    <rPh sb="0" eb="1">
      <t>シツ</t>
    </rPh>
    <rPh sb="1" eb="2">
      <t>スウ</t>
    </rPh>
    <phoneticPr fontId="2"/>
  </si>
  <si>
    <t>電話番号　/　ＦＡＸ</t>
    <rPh sb="0" eb="2">
      <t>デンワ</t>
    </rPh>
    <rPh sb="2" eb="4">
      <t>バンゴウ</t>
    </rPh>
    <phoneticPr fontId="2"/>
  </si>
  <si>
    <t>短期利用特定施設入居者生活介護の提供</t>
    <rPh sb="0" eb="2">
      <t>タンキ</t>
    </rPh>
    <rPh sb="2" eb="4">
      <t>リヨウ</t>
    </rPh>
    <rPh sb="4" eb="6">
      <t>トクテイ</t>
    </rPh>
    <rPh sb="6" eb="8">
      <t>シセツ</t>
    </rPh>
    <rPh sb="8" eb="11">
      <t>ニュウキョシャ</t>
    </rPh>
    <rPh sb="11" eb="13">
      <t>セイカツ</t>
    </rPh>
    <rPh sb="13" eb="15">
      <t>カイゴ</t>
    </rPh>
    <rPh sb="16" eb="18">
      <t>テイキョウ</t>
    </rPh>
    <phoneticPr fontId="2"/>
  </si>
  <si>
    <t>1級地</t>
    <rPh sb="1" eb="2">
      <t>キュウ</t>
    </rPh>
    <rPh sb="2" eb="3">
      <t>チ</t>
    </rPh>
    <phoneticPr fontId="2"/>
  </si>
  <si>
    <t>当施設の地域区分単価</t>
    <rPh sb="0" eb="1">
      <t>トウ</t>
    </rPh>
    <rPh sb="1" eb="3">
      <t>シセツ</t>
    </rPh>
    <rPh sb="4" eb="6">
      <t>チイキ</t>
    </rPh>
    <rPh sb="6" eb="8">
      <t>クブン</t>
    </rPh>
    <rPh sb="8" eb="10">
      <t>タンカ</t>
    </rPh>
    <phoneticPr fontId="2"/>
  </si>
  <si>
    <t>2級地</t>
    <rPh sb="1" eb="2">
      <t>キュウ</t>
    </rPh>
    <rPh sb="2" eb="3">
      <t>チ</t>
    </rPh>
    <phoneticPr fontId="2"/>
  </si>
  <si>
    <t>3級地</t>
    <rPh sb="1" eb="2">
      <t>キュウ</t>
    </rPh>
    <rPh sb="2" eb="3">
      <t>チ</t>
    </rPh>
    <phoneticPr fontId="2"/>
  </si>
  <si>
    <t>基本費用</t>
    <rPh sb="0" eb="2">
      <t>キホン</t>
    </rPh>
    <rPh sb="2" eb="4">
      <t>ヒヨウ</t>
    </rPh>
    <phoneticPr fontId="2"/>
  </si>
  <si>
    <t>30</t>
    <phoneticPr fontId="2"/>
  </si>
  <si>
    <t>4級地</t>
    <rPh sb="1" eb="2">
      <t>キュウ</t>
    </rPh>
    <rPh sb="2" eb="3">
      <t>チ</t>
    </rPh>
    <phoneticPr fontId="2"/>
  </si>
  <si>
    <t>単位数</t>
    <rPh sb="0" eb="3">
      <t>タンイスウ</t>
    </rPh>
    <phoneticPr fontId="2"/>
  </si>
  <si>
    <t>利用料</t>
    <rPh sb="0" eb="3">
      <t>リヨウリョウ</t>
    </rPh>
    <phoneticPr fontId="2"/>
  </si>
  <si>
    <t>利用者負担額</t>
    <rPh sb="0" eb="3">
      <t>リヨウシャ</t>
    </rPh>
    <rPh sb="3" eb="5">
      <t>フタン</t>
    </rPh>
    <rPh sb="5" eb="6">
      <t>ガク</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</si>
  <si>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</si>
  <si>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</si>
  <si>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</si>
  <si>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加算費用</t>
    <rPh sb="0" eb="2">
      <t>カサン</t>
    </rPh>
    <rPh sb="2" eb="4">
      <t>ヒヨウ</t>
    </rPh>
    <phoneticPr fontId="2"/>
  </si>
  <si>
    <t>算定の有無等</t>
    <phoneticPr fontId="2"/>
  </si>
  <si>
    <t>単位数</t>
    <phoneticPr fontId="2"/>
  </si>
  <si>
    <t>算定回数等</t>
    <phoneticPr fontId="2"/>
  </si>
  <si>
    <t>（加算の概要）　</t>
    <rPh sb="1" eb="3">
      <t>カサン</t>
    </rPh>
    <rPh sb="4" eb="6">
      <t>ガイヨウ</t>
    </rPh>
    <phoneticPr fontId="2"/>
  </si>
  <si>
    <t>・サービス提供体制強化加算（Ⅱ）</t>
    <rPh sb="5" eb="7">
      <t>テイキョウ</t>
    </rPh>
    <rPh sb="7" eb="9">
      <t>タイセイ</t>
    </rPh>
    <rPh sb="9" eb="11">
      <t>キョウカ</t>
    </rPh>
    <rPh sb="11" eb="13">
      <t>カサン</t>
    </rPh>
    <phoneticPr fontId="2"/>
  </si>
  <si>
    <t>・サービス提供体制強化加算（Ⅲ）</t>
    <rPh sb="5" eb="7">
      <t>テイキョウ</t>
    </rPh>
    <rPh sb="7" eb="9">
      <t>タイセイ</t>
    </rPh>
    <rPh sb="9" eb="11">
      <t>キョウカ</t>
    </rPh>
    <rPh sb="11" eb="13">
      <t>カサン</t>
    </rPh>
    <phoneticPr fontId="2"/>
  </si>
  <si>
    <t>／</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</si>
  <si>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</si>
  <si>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r>
      <t>特定施設入居者生活介護</t>
    </r>
    <r>
      <rPr>
        <sz val="9"/>
        <rFont val="ＭＳ 明朝"/>
        <family val="1"/>
        <charset val="128"/>
      </rPr>
      <t>※</t>
    </r>
    <r>
      <rPr>
        <sz val="11"/>
        <rFont val="ＭＳ 明朝"/>
        <family val="1"/>
        <charset val="128"/>
      </rPr>
      <t>に対する自己負担</t>
    </r>
    <rPh sb="0" eb="2">
      <t>トクテイ</t>
    </rPh>
    <rPh sb="2" eb="4">
      <t>シセツ</t>
    </rPh>
    <rPh sb="4" eb="7">
      <t>ニュウキョシャ</t>
    </rPh>
    <rPh sb="7" eb="9">
      <t>セイカツ</t>
    </rPh>
    <rPh sb="9" eb="11">
      <t>カイゴ</t>
    </rPh>
    <rPh sb="13" eb="14">
      <t>タイ</t>
    </rPh>
    <rPh sb="16" eb="18">
      <t>ジコ</t>
    </rPh>
    <rPh sb="18" eb="20">
      <t>フタン</t>
    </rPh>
    <phoneticPr fontId="2"/>
  </si>
  <si>
    <r>
      <t>特定施設入居者生活介護</t>
    </r>
    <r>
      <rPr>
        <sz val="9"/>
        <rFont val="ＭＳ 明朝"/>
        <family val="1"/>
        <charset val="128"/>
      </rPr>
      <t>※</t>
    </r>
    <r>
      <rPr>
        <sz val="11"/>
        <rFont val="ＭＳ 明朝"/>
        <family val="1"/>
        <charset val="128"/>
      </rPr>
      <t>における人員配置が手厚い場合の介護サービス（上乗せサービス）</t>
    </r>
    <rPh sb="0" eb="2">
      <t>トクテイ</t>
    </rPh>
    <rPh sb="2" eb="4">
      <t>シセツ</t>
    </rPh>
    <rPh sb="4" eb="7">
      <t>ニュウキョシャ</t>
    </rPh>
    <rPh sb="7" eb="9">
      <t>セイカツ</t>
    </rPh>
    <rPh sb="9" eb="11">
      <t>カイゴ</t>
    </rPh>
    <rPh sb="16" eb="18">
      <t>ジンイン</t>
    </rPh>
    <rPh sb="18" eb="20">
      <t>ハイチ</t>
    </rPh>
    <rPh sb="21" eb="23">
      <t>テアツ</t>
    </rPh>
    <rPh sb="24" eb="26">
      <t>バアイ</t>
    </rPh>
    <rPh sb="27" eb="29">
      <t>カイゴ</t>
    </rPh>
    <rPh sb="34" eb="36">
      <t>ウワノ</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</si>
  <si>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</si>
  <si>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</si>
  <si>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（介護サービスの内容）</t>
    <rPh sb="1" eb="3">
      <t>カイゴ</t>
    </rPh>
    <phoneticPr fontId="2"/>
  </si>
  <si>
    <t>（特定施設入居者生活介護の指定）</t>
    <phoneticPr fontId="2"/>
  </si>
  <si>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2"/>
  </si>
  <si>
    <t>特定施設入居者生活介護※の費用</t>
    <rPh sb="0" eb="2">
      <t>トクテイ</t>
    </rPh>
    <rPh sb="2" eb="4">
      <t>シセツ</t>
    </rPh>
    <rPh sb="4" eb="7">
      <t>ニュウキョシャ</t>
    </rPh>
    <rPh sb="7" eb="9">
      <t>セイカツ</t>
    </rPh>
    <rPh sb="9" eb="11">
      <t>カイゴ</t>
    </rPh>
    <rPh sb="13" eb="15">
      <t>ヒヨウ</t>
    </rPh>
    <phoneticPr fontId="2"/>
  </si>
  <si>
    <t>介護保険外</t>
    <rPh sb="0" eb="2">
      <t>カイゴ</t>
    </rPh>
    <rPh sb="2" eb="4">
      <t>ホケン</t>
    </rPh>
    <rPh sb="4" eb="5">
      <t>ガイ</t>
    </rPh>
    <phoneticPr fontId="2"/>
  </si>
  <si>
    <t>（短期利用特定施設入居者生活介護の概要：以下の要件全てに該当すること）【要支援は除く】</t>
    <rPh sb="1" eb="3">
      <t>タンキ</t>
    </rPh>
    <rPh sb="3" eb="5">
      <t>リヨウ</t>
    </rPh>
    <rPh sb="5" eb="7">
      <t>トクテイ</t>
    </rPh>
    <rPh sb="7" eb="9">
      <t>シセツ</t>
    </rPh>
    <rPh sb="9" eb="12">
      <t>ニュウキョシャ</t>
    </rPh>
    <rPh sb="12" eb="14">
      <t>セイカツ</t>
    </rPh>
    <rPh sb="14" eb="16">
      <t>カイゴ</t>
    </rPh>
    <rPh sb="17" eb="19">
      <t>ガイヨウ</t>
    </rPh>
    <rPh sb="20" eb="22">
      <t>イカ</t>
    </rPh>
    <rPh sb="23" eb="25">
      <t>ヨウケン</t>
    </rPh>
    <rPh sb="25" eb="26">
      <t>スベ</t>
    </rPh>
    <rPh sb="28" eb="30">
      <t>ガイトウ</t>
    </rPh>
    <rPh sb="36" eb="39">
      <t>ヨウシエン</t>
    </rPh>
    <rPh sb="40" eb="41">
      <t>ノゾ</t>
    </rPh>
    <phoneticPr fontId="2"/>
  </si>
  <si>
    <t>賠償すべき事故が発生したときの対応</t>
    <rPh sb="0" eb="2">
      <t>バイショウ</t>
    </rPh>
    <rPh sb="5" eb="7">
      <t>ジコ</t>
    </rPh>
    <rPh sb="8" eb="10">
      <t>ハッセイ</t>
    </rPh>
    <rPh sb="15" eb="17">
      <t>タイオウ</t>
    </rPh>
    <phoneticPr fontId="2"/>
  </si>
  <si>
    <t>単位</t>
  </si>
  <si>
    <t>介護報酬額／月</t>
  </si>
  <si>
    <t>介護報酬</t>
  </si>
  <si>
    <t>要支援１</t>
  </si>
  <si>
    <t>要支援２</t>
  </si>
  <si>
    <t>要介護３</t>
  </si>
  <si>
    <t>（1割の場合）</t>
  </si>
  <si>
    <t>（2割の場合）</t>
  </si>
  <si>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2"/>
  </si>
  <si>
    <t>　　　　　別添４（介護報酬額の自己負担基準表）</t>
    <rPh sb="5" eb="7">
      <t>ベッテン</t>
    </rPh>
    <phoneticPr fontId="2"/>
  </si>
  <si>
    <t>　　　　　別添３（特定施設入居者生活介護等に関する利用料金表）</t>
    <rPh sb="5" eb="7">
      <t>ベッテン</t>
    </rPh>
    <rPh sb="20" eb="21">
      <t>トウ</t>
    </rPh>
    <rPh sb="29" eb="30">
      <t>ヒョウ</t>
    </rPh>
    <phoneticPr fontId="2"/>
  </si>
  <si>
    <t>・指定特定施設入居者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指定特定施設の入居定員の範囲内で、空いている居室等(定員が１人であるものに限る。)を利用するものであること。ただし、短期利用特定施設入居者生活介護の提供を受ける入居者(利用者)の数は、当該指定特定施設の入居定員の100分の10以下であること。
・利用の開始に当たって、あらかじめ30日以内の利用期間を定めること。
・家賃、敷金、介護等その他の日常生活上必要な便宜の供与の対価として受領する費用を除き、権利金その他の金品を受領しないこと。
・介護保険法等に基づく勧告、命令、指示を受けたことがある場合にあっては、当該勧告等を受けた日から起算して５年以上の期間が経過していること。</t>
    <phoneticPr fontId="2"/>
  </si>
  <si>
    <t>個人情報の保護</t>
    <rPh sb="0" eb="2">
      <t>コジン</t>
    </rPh>
    <rPh sb="2" eb="4">
      <t>ジョウホウ</t>
    </rPh>
    <rPh sb="5" eb="7">
      <t>ホゴ</t>
    </rPh>
    <phoneticPr fontId="2"/>
  </si>
  <si>
    <t>身体的拘束</t>
    <rPh sb="0" eb="3">
      <t>シンタイテキ</t>
    </rPh>
    <rPh sb="3" eb="5">
      <t>コウソク</t>
    </rPh>
    <phoneticPr fontId="2"/>
  </si>
  <si>
    <t>虐待防止</t>
    <rPh sb="0" eb="2">
      <t>ギャクタイ</t>
    </rPh>
    <rPh sb="2" eb="4">
      <t>ボウシ</t>
    </rPh>
    <phoneticPr fontId="2"/>
  </si>
  <si>
    <t>１０年以上</t>
    <rPh sb="2" eb="5">
      <t>ネンイジョウ</t>
    </rPh>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</si>
  <si>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</si>
  <si>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t>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</si>
  <si>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</si>
  <si>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</si>
  <si>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</si>
  <si>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</si>
  <si>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</si>
  <si>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</si>
  <si>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</si>
  <si>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</si>
  <si>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</si>
  <si>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</si>
  <si>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</si>
  <si>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</si>
  <si>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</si>
  <si>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</si>
  <si>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</si>
  <si>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</si>
  <si>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</si>
  <si>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</si>
  <si>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</si>
  <si>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</si>
  <si>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</si>
  <si>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</si>
  <si>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</si>
  <si>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</si>
  <si>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</si>
  <si>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</si>
  <si>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</si>
  <si>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</si>
  <si>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</si>
  <si>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</si>
  <si>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</si>
  <si>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</si>
  <si>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</si>
  <si>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</si>
  <si>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</si>
  <si>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・利用者の総数のうち、日常生活自立度ランクⅢ、Ⅳ又はＭに該当する方が50％以上であること。
・「認知症介護実践リーダー研修」を終了している者を、対象者の数が20人未満の場合は1名以上、20人以上の場合は対象者の数が19を超えて10又はその端数を増すごとに1名を加えた数以上配置し、チームとして認知症ケアを実施していること。
・事業所従業者に対して、認知症ケアに関する留意事項の伝達又は技術的指導に係る会議を定期的に開催していること。</t>
    <phoneticPr fontId="2"/>
  </si>
  <si>
    <t>・認知症専門ケア加算（Ⅰ）での内容をいずれも満たすこと。
・「認知症介護指導者研修」を終了している者を1名以上配置し、施設全体の認知症ケアの指導等を実施していること。
・介護職員、看護職員ごとの認知症ケアに関する研修計画を作成し、実施をしていること。</t>
    <rPh sb="1" eb="4">
      <t>ニンチショウ</t>
    </rPh>
    <rPh sb="4" eb="6">
      <t>センモン</t>
    </rPh>
    <rPh sb="8" eb="10">
      <t>カサン</t>
    </rPh>
    <rPh sb="15" eb="17">
      <t>ナイヨウ</t>
    </rPh>
    <rPh sb="22" eb="23">
      <t>ミ</t>
    </rPh>
    <rPh sb="31" eb="34">
      <t>ニンチショウ</t>
    </rPh>
    <rPh sb="34" eb="36">
      <t>カイゴ</t>
    </rPh>
    <rPh sb="36" eb="39">
      <t>シドウシャ</t>
    </rPh>
    <rPh sb="39" eb="41">
      <t>ケンシュウ</t>
    </rPh>
    <rPh sb="43" eb="45">
      <t>シュウリョウ</t>
    </rPh>
    <rPh sb="49" eb="50">
      <t>モノ</t>
    </rPh>
    <rPh sb="52" eb="53">
      <t>メイ</t>
    </rPh>
    <rPh sb="53" eb="55">
      <t>イジョウ</t>
    </rPh>
    <rPh sb="55" eb="57">
      <t>ハイチ</t>
    </rPh>
    <rPh sb="59" eb="61">
      <t>シセツ</t>
    </rPh>
    <rPh sb="61" eb="63">
      <t>ゼンタイ</t>
    </rPh>
    <rPh sb="64" eb="67">
      <t>ニンチショウ</t>
    </rPh>
    <rPh sb="70" eb="72">
      <t>シドウ</t>
    </rPh>
    <rPh sb="72" eb="73">
      <t>トウ</t>
    </rPh>
    <rPh sb="74" eb="76">
      <t>ジッシ</t>
    </rPh>
    <rPh sb="85" eb="87">
      <t>カイゴ</t>
    </rPh>
    <rPh sb="87" eb="89">
      <t>ショクイン</t>
    </rPh>
    <rPh sb="90" eb="92">
      <t>カンゴ</t>
    </rPh>
    <rPh sb="92" eb="94">
      <t>ショクイン</t>
    </rPh>
    <rPh sb="97" eb="100">
      <t>ニンチショウ</t>
    </rPh>
    <rPh sb="103" eb="104">
      <t>カン</t>
    </rPh>
    <rPh sb="106" eb="108">
      <t>ケンシュウ</t>
    </rPh>
    <rPh sb="108" eb="110">
      <t>ケイカク</t>
    </rPh>
    <rPh sb="111" eb="113">
      <t>サクセイ</t>
    </rPh>
    <rPh sb="115" eb="117">
      <t>ジッシ</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</si>
  <si>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</si>
  <si>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</si>
  <si>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備　　　　考</t>
    <rPh sb="0" eb="1">
      <t>ソナエ</t>
    </rPh>
    <rPh sb="5" eb="6">
      <t>コウ</t>
    </rPh>
    <phoneticPr fontId="2"/>
  </si>
  <si>
    <t>１週間のうち、常勤の従業者が勤務すべき時間数</t>
    <rPh sb="1" eb="3">
      <t>シュウカン</t>
    </rPh>
    <rPh sb="7" eb="9">
      <t>ジョウキン</t>
    </rPh>
    <rPh sb="10" eb="13">
      <t>ジュウギョウシャ</t>
    </rPh>
    <rPh sb="14" eb="16">
      <t>キンム</t>
    </rPh>
    <rPh sb="19" eb="22">
      <t>ジカンスウ</t>
    </rPh>
    <phoneticPr fontId="2"/>
  </si>
  <si>
    <t>機能訓練室</t>
    <rPh sb="0" eb="2">
      <t>キノウ</t>
    </rPh>
    <rPh sb="2" eb="4">
      <t>クンレン</t>
    </rPh>
    <rPh sb="4" eb="5">
      <t>シツ</t>
    </rPh>
    <phoneticPr fontId="2"/>
  </si>
  <si>
    <t>窓口の名称（所在市町村（保険者））</t>
    <rPh sb="0" eb="2">
      <t>マドグチ</t>
    </rPh>
    <rPh sb="3" eb="5">
      <t>メイショウ</t>
    </rPh>
    <rPh sb="6" eb="8">
      <t>ショザイ</t>
    </rPh>
    <rPh sb="8" eb="11">
      <t>シチョウソン</t>
    </rPh>
    <rPh sb="12" eb="14">
      <t>ホケン</t>
    </rPh>
    <rPh sb="14" eb="15">
      <t>ジャ</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</si>
  <si>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1">
      <t>ニュウキョ</t>
    </rPh>
    <rPh sb="21" eb="22">
      <t>シャ</t>
    </rPh>
    <rPh sb="22" eb="25">
      <t>ダイリニン</t>
    </rPh>
    <rPh sb="26" eb="28">
      <t>セツメイ</t>
    </rPh>
    <phoneticPr fontId="2"/>
  </si>
  <si>
    <t>窓口の名称（設置者）</t>
    <rPh sb="0" eb="2">
      <t>マドグチ</t>
    </rPh>
    <rPh sb="3" eb="5">
      <t>メイショウ</t>
    </rPh>
    <phoneticPr fontId="2"/>
  </si>
  <si>
    <t>入居者や家族が利用できる調理設備</t>
    <phoneticPr fontId="2"/>
  </si>
  <si>
    <t>兼務している職種名及び人数</t>
    <rPh sb="0" eb="2">
      <t>ケンム</t>
    </rPh>
    <rPh sb="6" eb="8">
      <t>ショクシュ</t>
    </rPh>
    <rPh sb="8" eb="9">
      <t>メイ</t>
    </rPh>
    <rPh sb="9" eb="10">
      <t>オヨ</t>
    </rPh>
    <rPh sb="11" eb="13">
      <t>ニンズウ</t>
    </rPh>
    <phoneticPr fontId="2"/>
  </si>
  <si>
    <t>日常生活上の世話</t>
    <rPh sb="0" eb="2">
      <t>ニチジョウ</t>
    </rPh>
    <rPh sb="2" eb="4">
      <t>セイカツ</t>
    </rPh>
    <rPh sb="4" eb="5">
      <t>ジョウ</t>
    </rPh>
    <rPh sb="6" eb="8">
      <t>セワ</t>
    </rPh>
    <phoneticPr fontId="2"/>
  </si>
  <si>
    <t>食事の提供及び介助</t>
    <rPh sb="0" eb="2">
      <t>ショクジ</t>
    </rPh>
    <rPh sb="3" eb="5">
      <t>テイキョウ</t>
    </rPh>
    <rPh sb="5" eb="6">
      <t>オヨ</t>
    </rPh>
    <rPh sb="7" eb="9">
      <t>カイジョ</t>
    </rPh>
    <phoneticPr fontId="2"/>
  </si>
  <si>
    <t>入浴の提供及び介助</t>
    <rPh sb="0" eb="2">
      <t>ニュウヨク</t>
    </rPh>
    <rPh sb="3" eb="5">
      <t>テイキョウ</t>
    </rPh>
    <rPh sb="5" eb="6">
      <t>オヨ</t>
    </rPh>
    <rPh sb="7" eb="9">
      <t>カイジョ</t>
    </rPh>
    <phoneticPr fontId="2"/>
  </si>
  <si>
    <t>排泄介助</t>
    <rPh sb="0" eb="2">
      <t>ハイセツ</t>
    </rPh>
    <rPh sb="2" eb="4">
      <t>カイジョ</t>
    </rPh>
    <phoneticPr fontId="2"/>
  </si>
  <si>
    <t>更衣介助</t>
    <rPh sb="0" eb="2">
      <t>コウイ</t>
    </rPh>
    <rPh sb="2" eb="4">
      <t>カイジョ</t>
    </rPh>
    <phoneticPr fontId="2"/>
  </si>
  <si>
    <t>移動・移乗介助</t>
    <rPh sb="0" eb="2">
      <t>イドウ</t>
    </rPh>
    <rPh sb="3" eb="5">
      <t>イジョウ</t>
    </rPh>
    <rPh sb="5" eb="7">
      <t>カイジョ</t>
    </rPh>
    <phoneticPr fontId="2"/>
  </si>
  <si>
    <t>服薬介助</t>
    <rPh sb="0" eb="2">
      <t>フクヤク</t>
    </rPh>
    <rPh sb="2" eb="4">
      <t>カイジョ</t>
    </rPh>
    <phoneticPr fontId="2"/>
  </si>
  <si>
    <t>機能訓練</t>
    <rPh sb="0" eb="2">
      <t>キノウ</t>
    </rPh>
    <rPh sb="2" eb="4">
      <t>クンレン</t>
    </rPh>
    <phoneticPr fontId="2"/>
  </si>
  <si>
    <t>日常生活動作を通じた訓練</t>
    <rPh sb="0" eb="2">
      <t>ニチジョウ</t>
    </rPh>
    <rPh sb="2" eb="4">
      <t>セイカツ</t>
    </rPh>
    <rPh sb="4" eb="6">
      <t>ドウサ</t>
    </rPh>
    <rPh sb="7" eb="8">
      <t>ツウ</t>
    </rPh>
    <rPh sb="10" eb="12">
      <t>クンレン</t>
    </rPh>
    <phoneticPr fontId="2"/>
  </si>
  <si>
    <t>レクリエーションを通じた訓練</t>
    <rPh sb="9" eb="10">
      <t>ツウ</t>
    </rPh>
    <rPh sb="12" eb="14">
      <t>クンレン</t>
    </rPh>
    <phoneticPr fontId="2"/>
  </si>
  <si>
    <t>器具等を使用した訓練</t>
    <rPh sb="0" eb="2">
      <t>キグ</t>
    </rPh>
    <rPh sb="2" eb="3">
      <t>トウ</t>
    </rPh>
    <rPh sb="4" eb="6">
      <t>シヨウ</t>
    </rPh>
    <rPh sb="8" eb="10">
      <t>クンレン</t>
    </rPh>
    <phoneticPr fontId="2"/>
  </si>
  <si>
    <t>その他</t>
    <phoneticPr fontId="2"/>
  </si>
  <si>
    <t>創作活動など</t>
    <rPh sb="0" eb="2">
      <t>ソウサク</t>
    </rPh>
    <rPh sb="2" eb="4">
      <t>カツドウ</t>
    </rPh>
    <phoneticPr fontId="2"/>
  </si>
  <si>
    <t>健康管理</t>
    <rPh sb="0" eb="2">
      <t>ケンコウ</t>
    </rPh>
    <rPh sb="2" eb="4">
      <t>カンリ</t>
    </rPh>
    <phoneticPr fontId="2"/>
  </si>
  <si>
    <t>※１利用者の所得等に応じて負担割合が変わる（１割又は２割の利用者負担）。ケアプランに定められた回数を超える分は介護保険外サービス。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73" eb="75">
      <t>センタク</t>
    </rPh>
    <phoneticPr fontId="2"/>
  </si>
  <si>
    <t>（別添３）介護保険自己負担額（自動計算）</t>
    <rPh sb="1" eb="3">
      <t>ベッテン</t>
    </rPh>
    <rPh sb="15" eb="17">
      <t>ジドウ</t>
    </rPh>
    <rPh sb="17" eb="19">
      <t>ケイサン</t>
    </rPh>
    <phoneticPr fontId="2"/>
  </si>
  <si>
    <t>加入先</t>
    <rPh sb="0" eb="2">
      <t>カニュウ</t>
    </rPh>
    <rPh sb="2" eb="3">
      <t>サキ</t>
    </rPh>
    <phoneticPr fontId="2"/>
  </si>
  <si>
    <t>加入内容</t>
    <rPh sb="0" eb="2">
      <t>カニュウ</t>
    </rPh>
    <rPh sb="2" eb="4">
      <t>ナイヨウ</t>
    </rPh>
    <phoneticPr fontId="2"/>
  </si>
  <si>
    <t>有料老人ホーム事業開始日／届出受理日・登録日（登録番号）</t>
    <rPh sb="0" eb="2">
      <t>ユウリョウ</t>
    </rPh>
    <rPh sb="2" eb="4">
      <t>ロウジン</t>
    </rPh>
    <phoneticPr fontId="2"/>
  </si>
  <si>
    <t>　上記の重要事項の内容、並びに医療サービス等、その他のサービス及びその提供事業者を自由に選択できることについて、事業者より説明を受けました。</t>
    <rPh sb="1" eb="3">
      <t>ジョウキ</t>
    </rPh>
    <rPh sb="4" eb="6">
      <t>ジュウヨウ</t>
    </rPh>
    <rPh sb="6" eb="8">
      <t>ジコウ</t>
    </rPh>
    <rPh sb="9" eb="11">
      <t>ナイヨウ</t>
    </rPh>
    <rPh sb="12" eb="13">
      <t>ナラ</t>
    </rPh>
    <rPh sb="21" eb="22">
      <t>トウ</t>
    </rPh>
    <rPh sb="31" eb="32">
      <t>オヨ</t>
    </rPh>
    <rPh sb="56" eb="59">
      <t>ジギョウシャ</t>
    </rPh>
    <rPh sb="61" eb="63">
      <t>セツメイ</t>
    </rPh>
    <rPh sb="64" eb="65">
      <t>ウ</t>
    </rPh>
    <phoneticPr fontId="2"/>
  </si>
  <si>
    <t>東大阪市有料老人ホーム設置運営指導指針「規模及び構造設備」に合致しない事項</t>
    <rPh sb="4" eb="6">
      <t>ユウリョウ</t>
    </rPh>
    <rPh sb="6" eb="8">
      <t>ロウジン</t>
    </rPh>
    <rPh sb="11" eb="13">
      <t>セッチ</t>
    </rPh>
    <rPh sb="13" eb="15">
      <t>ウンエイ</t>
    </rPh>
    <rPh sb="15" eb="17">
      <t>シドウ</t>
    </rPh>
    <rPh sb="17" eb="19">
      <t>シシン</t>
    </rPh>
    <rPh sb="20" eb="22">
      <t>キボ</t>
    </rPh>
    <rPh sb="22" eb="23">
      <t>オヨ</t>
    </rPh>
    <rPh sb="24" eb="26">
      <t>コウゾウ</t>
    </rPh>
    <rPh sb="26" eb="28">
      <t>セツビ</t>
    </rPh>
    <rPh sb="30" eb="32">
      <t>ガッチ</t>
    </rPh>
    <rPh sb="35" eb="37">
      <t>ジコウ</t>
    </rPh>
    <phoneticPr fontId="2"/>
  </si>
  <si>
    <t>（別添１）事業主体が東大阪市で実施する他の介護サービス</t>
    <rPh sb="1" eb="3">
      <t>ベッテン</t>
    </rPh>
    <rPh sb="5" eb="7">
      <t>ジギョウ</t>
    </rPh>
    <rPh sb="7" eb="9">
      <t>シュタイ</t>
    </rPh>
    <rPh sb="15" eb="17">
      <t>ジッシ</t>
    </rPh>
    <rPh sb="19" eb="20">
      <t>タ</t>
    </rPh>
    <rPh sb="21" eb="23">
      <t>カイゴ</t>
    </rPh>
    <phoneticPr fontId="2"/>
  </si>
  <si>
    <t>窓口の名称
（大阪府国民健康保険団体連合会）</t>
    <rPh sb="0" eb="2">
      <t>マドグチ</t>
    </rPh>
    <rPh sb="3" eb="5">
      <t>メイショウ</t>
    </rPh>
    <rPh sb="7" eb="10">
      <t>オオサカフ</t>
    </rPh>
    <phoneticPr fontId="2"/>
  </si>
  <si>
    <t>入居継続支援加算</t>
    <rPh sb="0" eb="2">
      <t>ニュウキョ</t>
    </rPh>
    <rPh sb="2" eb="4">
      <t>ケイゾク</t>
    </rPh>
    <rPh sb="4" eb="6">
      <t>シエン</t>
    </rPh>
    <rPh sb="6" eb="8">
      <t>カサン</t>
    </rPh>
    <phoneticPr fontId="2"/>
  </si>
  <si>
    <t>生活機能向上連携加算</t>
    <rPh sb="0" eb="2">
      <t>セイカツ</t>
    </rPh>
    <rPh sb="2" eb="4">
      <t>キノウ</t>
    </rPh>
    <rPh sb="4" eb="6">
      <t>コウジョウ</t>
    </rPh>
    <rPh sb="6" eb="8">
      <t>レンケイ</t>
    </rPh>
    <rPh sb="8" eb="10">
      <t>カサン</t>
    </rPh>
    <phoneticPr fontId="2"/>
  </si>
  <si>
    <t>若年性認知症入居者受入加算</t>
    <rPh sb="0" eb="3">
      <t>ジャクネンセイ</t>
    </rPh>
    <rPh sb="3" eb="6">
      <t>ニンチショウ</t>
    </rPh>
    <rPh sb="6" eb="9">
      <t>ニュウキョシャ</t>
    </rPh>
    <rPh sb="9" eb="11">
      <t>ウケイレ</t>
    </rPh>
    <rPh sb="11" eb="13">
      <t>カサン</t>
    </rPh>
    <phoneticPr fontId="2"/>
  </si>
  <si>
    <t>介護医療院</t>
    <rPh sb="0" eb="2">
      <t>カイゴ</t>
    </rPh>
    <rPh sb="2" eb="4">
      <t>イリョウ</t>
    </rPh>
    <rPh sb="4" eb="5">
      <t>イン</t>
    </rPh>
    <phoneticPr fontId="2"/>
  </si>
  <si>
    <t>退院・退所時連携加算</t>
    <rPh sb="0" eb="2">
      <t>タイイン</t>
    </rPh>
    <rPh sb="3" eb="5">
      <t>タイショ</t>
    </rPh>
    <rPh sb="5" eb="6">
      <t>ジ</t>
    </rPh>
    <rPh sb="6" eb="8">
      <t>レンケイ</t>
    </rPh>
    <rPh sb="8" eb="10">
      <t>カサン</t>
    </rPh>
    <phoneticPr fontId="2"/>
  </si>
  <si>
    <t>第5号⇒</t>
    <rPh sb="0" eb="1">
      <t>ダイ</t>
    </rPh>
    <rPh sb="2" eb="3">
      <t>ゴウ</t>
    </rPh>
    <phoneticPr fontId="2"/>
  </si>
  <si>
    <t>介護職員又は看護職員の人員基準違反、</t>
    <rPh sb="0" eb="2">
      <t>カイゴ</t>
    </rPh>
    <rPh sb="2" eb="4">
      <t>ショクイン</t>
    </rPh>
    <rPh sb="4" eb="5">
      <t>マタ</t>
    </rPh>
    <rPh sb="6" eb="8">
      <t>カンゴ</t>
    </rPh>
    <rPh sb="8" eb="10">
      <t>ショクイン</t>
    </rPh>
    <rPh sb="11" eb="13">
      <t>ジンイン</t>
    </rPh>
    <rPh sb="13" eb="15">
      <t>キジュン</t>
    </rPh>
    <rPh sb="15" eb="17">
      <t>イハン</t>
    </rPh>
    <phoneticPr fontId="2"/>
  </si>
  <si>
    <t>・若年性認知症利用者（初老期における認知症によって要介護者となった者）ごとに個別の担当者を定めていること。</t>
    <rPh sb="1" eb="4">
      <t>ジャクネンセイ</t>
    </rPh>
    <rPh sb="4" eb="7">
      <t>ニンチショウ</t>
    </rPh>
    <rPh sb="7" eb="10">
      <t>リヨウシャ</t>
    </rPh>
    <rPh sb="11" eb="14">
      <t>ショロウキ</t>
    </rPh>
    <rPh sb="18" eb="21">
      <t>ニンチショウ</t>
    </rPh>
    <rPh sb="25" eb="26">
      <t>ヨウ</t>
    </rPh>
    <rPh sb="26" eb="29">
      <t>カイゴシャ</t>
    </rPh>
    <rPh sb="33" eb="34">
      <t>モノ</t>
    </rPh>
    <rPh sb="38" eb="40">
      <t>コベツ</t>
    </rPh>
    <rPh sb="41" eb="44">
      <t>タントウシャ</t>
    </rPh>
    <rPh sb="45" eb="46">
      <t>サダ</t>
    </rPh>
    <phoneticPr fontId="2"/>
  </si>
  <si>
    <t>・病院、診療所、介護老人保健施設又は介護医療院から施設に入居した場合は、入居した日から起算して30日以内の期間について加算するもの。また、30日を超える病院若しくは診療所への入院又は介護老人保健施設若しくは介護医療院への入所後に再び入居した場合も、同様とする。</t>
    <rPh sb="1" eb="3">
      <t>ビョウイン</t>
    </rPh>
    <rPh sb="4" eb="6">
      <t>シンリョウ</t>
    </rPh>
    <rPh sb="6" eb="7">
      <t>ショ</t>
    </rPh>
    <rPh sb="8" eb="10">
      <t>カイゴ</t>
    </rPh>
    <rPh sb="10" eb="12">
      <t>ロウジン</t>
    </rPh>
    <rPh sb="12" eb="14">
      <t>ホケン</t>
    </rPh>
    <rPh sb="14" eb="16">
      <t>シセツ</t>
    </rPh>
    <rPh sb="16" eb="17">
      <t>マタ</t>
    </rPh>
    <rPh sb="18" eb="20">
      <t>カイゴ</t>
    </rPh>
    <rPh sb="20" eb="22">
      <t>イリョウ</t>
    </rPh>
    <rPh sb="22" eb="23">
      <t>イン</t>
    </rPh>
    <rPh sb="25" eb="27">
      <t>シセツ</t>
    </rPh>
    <rPh sb="28" eb="30">
      <t>ニュウキョ</t>
    </rPh>
    <rPh sb="32" eb="34">
      <t>バアイ</t>
    </rPh>
    <rPh sb="36" eb="38">
      <t>ニュウキョ</t>
    </rPh>
    <rPh sb="40" eb="41">
      <t>ヒ</t>
    </rPh>
    <rPh sb="43" eb="45">
      <t>キサン</t>
    </rPh>
    <rPh sb="49" eb="50">
      <t>ニチ</t>
    </rPh>
    <rPh sb="50" eb="52">
      <t>イナイ</t>
    </rPh>
    <rPh sb="53" eb="55">
      <t>キカン</t>
    </rPh>
    <rPh sb="59" eb="61">
      <t>カサン</t>
    </rPh>
    <rPh sb="71" eb="72">
      <t>ニチ</t>
    </rPh>
    <rPh sb="73" eb="74">
      <t>コ</t>
    </rPh>
    <rPh sb="76" eb="78">
      <t>ビョウイン</t>
    </rPh>
    <rPh sb="78" eb="79">
      <t>モ</t>
    </rPh>
    <rPh sb="82" eb="84">
      <t>シンリョウ</t>
    </rPh>
    <rPh sb="84" eb="85">
      <t>ショ</t>
    </rPh>
    <rPh sb="87" eb="89">
      <t>ニュウイン</t>
    </rPh>
    <rPh sb="89" eb="90">
      <t>マタ</t>
    </rPh>
    <rPh sb="91" eb="93">
      <t>カイゴ</t>
    </rPh>
    <rPh sb="93" eb="95">
      <t>ロウジン</t>
    </rPh>
    <rPh sb="95" eb="97">
      <t>ホケン</t>
    </rPh>
    <rPh sb="97" eb="99">
      <t>シセツ</t>
    </rPh>
    <rPh sb="99" eb="100">
      <t>モ</t>
    </rPh>
    <rPh sb="103" eb="105">
      <t>カイゴ</t>
    </rPh>
    <rPh sb="105" eb="107">
      <t>イリョウ</t>
    </rPh>
    <rPh sb="107" eb="108">
      <t>イン</t>
    </rPh>
    <rPh sb="110" eb="112">
      <t>ニュウショ</t>
    </rPh>
    <rPh sb="112" eb="113">
      <t>ゴ</t>
    </rPh>
    <rPh sb="114" eb="115">
      <t>フタタ</t>
    </rPh>
    <rPh sb="116" eb="118">
      <t>ニュウキョ</t>
    </rPh>
    <rPh sb="120" eb="122">
      <t>バアイ</t>
    </rPh>
    <rPh sb="124" eb="126">
      <t>ドウヨウ</t>
    </rPh>
    <phoneticPr fontId="2"/>
  </si>
  <si>
    <t>＜指定第1号事業＞</t>
    <rPh sb="1" eb="3">
      <t>シテイ</t>
    </rPh>
    <rPh sb="3" eb="4">
      <t>ダイ</t>
    </rPh>
    <rPh sb="5" eb="6">
      <t>ゴウ</t>
    </rPh>
    <rPh sb="6" eb="8">
      <t>ジギョウ</t>
    </rPh>
    <phoneticPr fontId="2"/>
  </si>
  <si>
    <t>訪問型介護予防サービス</t>
    <rPh sb="0" eb="2">
      <t>ホウモン</t>
    </rPh>
    <rPh sb="2" eb="3">
      <t>ガタ</t>
    </rPh>
    <rPh sb="3" eb="5">
      <t>カイゴ</t>
    </rPh>
    <rPh sb="5" eb="7">
      <t>ヨボウ</t>
    </rPh>
    <phoneticPr fontId="2"/>
  </si>
  <si>
    <t>訪問型生活援助サービス</t>
    <rPh sb="0" eb="2">
      <t>ホウモン</t>
    </rPh>
    <rPh sb="2" eb="3">
      <t>ガタ</t>
    </rPh>
    <rPh sb="3" eb="5">
      <t>セイカツ</t>
    </rPh>
    <rPh sb="5" eb="7">
      <t>エンジョ</t>
    </rPh>
    <phoneticPr fontId="2"/>
  </si>
  <si>
    <t>通所型介護予防サービス</t>
    <rPh sb="0" eb="2">
      <t>ツウショ</t>
    </rPh>
    <rPh sb="2" eb="3">
      <t>ガタ</t>
    </rPh>
    <rPh sb="3" eb="5">
      <t>カイゴ</t>
    </rPh>
    <rPh sb="5" eb="7">
      <t>ヨボウ</t>
    </rPh>
    <phoneticPr fontId="2"/>
  </si>
  <si>
    <t>通所型短時間サービス</t>
    <rPh sb="0" eb="2">
      <t>ツウショ</t>
    </rPh>
    <rPh sb="2" eb="3">
      <t>ガタ</t>
    </rPh>
    <rPh sb="3" eb="6">
      <t>タンジカン</t>
    </rPh>
    <phoneticPr fontId="2"/>
  </si>
  <si>
    <t>・機能訓練指導員の職務に従事する常勤の理学療法士等を1名以上配置していること。
（理学療法士等…理学療法士、作業療法士、言語聴覚士、看護職員、柔道整復師、あん摩マッサージ指圧師、はり師又はきゅう師（6月以上の機能訓練指導に従事した経験を有する者に限る。））
・機能訓練指導員、看護職員、介護職員、生活相談員その他の職種のものが共同して、利用者ごとに個別機能訓練計画を作成し、当該計画に基づき、計画的に機能訓練を行っていること。</t>
    <rPh sb="91" eb="92">
      <t>シ</t>
    </rPh>
    <rPh sb="92" eb="93">
      <t>マタ</t>
    </rPh>
    <rPh sb="97" eb="98">
      <t>シ</t>
    </rPh>
    <rPh sb="100" eb="101">
      <t>ツキ</t>
    </rPh>
    <rPh sb="101" eb="103">
      <t>イジョウ</t>
    </rPh>
    <rPh sb="104" eb="106">
      <t>キノウ</t>
    </rPh>
    <rPh sb="106" eb="108">
      <t>クンレン</t>
    </rPh>
    <rPh sb="108" eb="110">
      <t>シドウ</t>
    </rPh>
    <rPh sb="111" eb="113">
      <t>ジュウジ</t>
    </rPh>
    <rPh sb="115" eb="117">
      <t>ケイケン</t>
    </rPh>
    <rPh sb="118" eb="119">
      <t>ユウ</t>
    </rPh>
    <rPh sb="121" eb="122">
      <t>モノ</t>
    </rPh>
    <rPh sb="123" eb="124">
      <t>カギ</t>
    </rPh>
    <phoneticPr fontId="2"/>
  </si>
  <si>
    <t>面積（※）</t>
    <rPh sb="0" eb="2">
      <t>メンセキ</t>
    </rPh>
    <phoneticPr fontId="2"/>
  </si>
  <si>
    <t>サービス提供体制強化加算（Ⅱ）</t>
    <phoneticPr fontId="2"/>
  </si>
  <si>
    <t>サービス提供体制強化加算（Ⅲ）</t>
    <phoneticPr fontId="2"/>
  </si>
  <si>
    <t>②要支援･要介護別介護報酬と自己負担</t>
    <phoneticPr fontId="2"/>
  </si>
  <si>
    <t>自己負担</t>
    <phoneticPr fontId="2"/>
  </si>
  <si>
    <t>（3割の場合）</t>
  </si>
  <si>
    <t>トイレ・収納設備等を除く内法面積で表示している</t>
    <rPh sb="10" eb="11">
      <t>ノゾ</t>
    </rPh>
    <rPh sb="12" eb="13">
      <t>ウチ</t>
    </rPh>
    <rPh sb="13" eb="14">
      <t>ホウ</t>
    </rPh>
    <rPh sb="17" eb="19">
      <t>ヒョウジ</t>
    </rPh>
    <phoneticPr fontId="2"/>
  </si>
  <si>
    <t>トイレ・収納設備等を含む壁芯面積で表示している</t>
    <rPh sb="12" eb="13">
      <t>ヘキ</t>
    </rPh>
    <rPh sb="13" eb="14">
      <t>シン</t>
    </rPh>
    <rPh sb="17" eb="19">
      <t>ヒョウジ</t>
    </rPh>
    <phoneticPr fontId="2"/>
  </si>
  <si>
    <t>トイレ・収納設備等を含む内法面積で表示している</t>
    <rPh sb="10" eb="11">
      <t>フク</t>
    </rPh>
    <rPh sb="12" eb="13">
      <t>ウチ</t>
    </rPh>
    <rPh sb="13" eb="14">
      <t>ホウ</t>
    </rPh>
    <rPh sb="17" eb="19">
      <t>ヒョウジ</t>
    </rPh>
    <phoneticPr fontId="2"/>
  </si>
  <si>
    <t>トイレ・収納設備等を除く壁芯面積で表示している</t>
    <rPh sb="10" eb="11">
      <t>ノゾ</t>
    </rPh>
    <rPh sb="12" eb="13">
      <t>ヘキ</t>
    </rPh>
    <rPh sb="13" eb="14">
      <t>シン</t>
    </rPh>
    <rPh sb="14" eb="16">
      <t>メンセキ</t>
    </rPh>
    <rPh sb="17" eb="19">
      <t>ヒョウジ</t>
    </rPh>
    <phoneticPr fontId="2"/>
  </si>
  <si>
    <t>(※)面積表示について</t>
    <rPh sb="3" eb="5">
      <t>メンセキ</t>
    </rPh>
    <rPh sb="5" eb="7">
      <t>ヒョウジ</t>
    </rPh>
    <phoneticPr fontId="2"/>
  </si>
  <si>
    <t>廊下幅</t>
    <rPh sb="0" eb="2">
      <t>ロウカ</t>
    </rPh>
    <rPh sb="2" eb="3">
      <t>ハバ</t>
    </rPh>
    <phoneticPr fontId="2"/>
  </si>
  <si>
    <t>ｍ</t>
    <phoneticPr fontId="2"/>
  </si>
  <si>
    <t>最大</t>
    <rPh sb="0" eb="2">
      <t>サイダイ</t>
    </rPh>
    <phoneticPr fontId="2"/>
  </si>
  <si>
    <t>「8．既存建築物等の活用の場合等の特例」への適合性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</si>
  <si>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最小</t>
    <rPh sb="0" eb="2">
      <t>サイショウ</t>
    </rPh>
    <phoneticPr fontId="2"/>
  </si>
  <si>
    <t>要介護２</t>
    <phoneticPr fontId="2"/>
  </si>
  <si>
    <t>（（介護予防）特定施設入居者生活介護＋現行加算を除く加算単位数）×1.2%</t>
    <rPh sb="2" eb="4">
      <t>カイゴ</t>
    </rPh>
    <rPh sb="4" eb="6">
      <t>ヨボウ</t>
    </rPh>
    <rPh sb="7" eb="9">
      <t>トクテイ</t>
    </rPh>
    <rPh sb="9" eb="11">
      <t>シセツ</t>
    </rPh>
    <rPh sb="11" eb="14">
      <t>ニュウキョシャ</t>
    </rPh>
    <rPh sb="14" eb="16">
      <t>セイカツ</t>
    </rPh>
    <rPh sb="16" eb="18">
      <t>カイゴ</t>
    </rPh>
    <rPh sb="26" eb="28">
      <t>カサン</t>
    </rPh>
    <rPh sb="28" eb="31">
      <t>タンイスウ</t>
    </rPh>
    <phoneticPr fontId="2"/>
  </si>
  <si>
    <t>・1ヶ月は30日で計算しています。</t>
    <phoneticPr fontId="2"/>
  </si>
  <si>
    <t>口腔・栄養スクリーニング加算</t>
    <rPh sb="0" eb="2">
      <t>コウクウ</t>
    </rPh>
    <rPh sb="3" eb="5">
      <t>エイヨウ</t>
    </rPh>
    <rPh sb="12" eb="14">
      <t>カサン</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</si>
  <si>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</si>
  <si>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</si>
  <si>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（入居後に居室を住み替える場合）　【住み替えを行っていない場合は省略】</t>
    <phoneticPr fontId="2"/>
  </si>
  <si>
    <t>利用者負担額は、１割を表示しています。但し、法令で定める額以上の所得のある方は、２割又は３割負担となります。</t>
    <rPh sb="0" eb="3">
      <t>リヨウシャ</t>
    </rPh>
    <rPh sb="3" eb="5">
      <t>フタン</t>
    </rPh>
    <rPh sb="5" eb="6">
      <t>ガク</t>
    </rPh>
    <rPh sb="9" eb="10">
      <t>ワリ</t>
    </rPh>
    <rPh sb="11" eb="13">
      <t>ヒョウジ</t>
    </rPh>
    <rPh sb="19" eb="20">
      <t>タダ</t>
    </rPh>
    <rPh sb="22" eb="24">
      <t>ホウレイ</t>
    </rPh>
    <rPh sb="25" eb="26">
      <t>サダ</t>
    </rPh>
    <rPh sb="28" eb="29">
      <t>ガク</t>
    </rPh>
    <rPh sb="29" eb="31">
      <t>イジョウ</t>
    </rPh>
    <rPh sb="32" eb="34">
      <t>ショトク</t>
    </rPh>
    <rPh sb="37" eb="38">
      <t>カタ</t>
    </rPh>
    <rPh sb="41" eb="42">
      <t>ワリ</t>
    </rPh>
    <rPh sb="42" eb="43">
      <t>マタ</t>
    </rPh>
    <rPh sb="45" eb="46">
      <t>ワリ</t>
    </rPh>
    <rPh sb="46" eb="48">
      <t>フタン</t>
    </rPh>
    <phoneticPr fontId="2"/>
  </si>
  <si>
    <t>科学的介護推進体制加算</t>
    <phoneticPr fontId="2"/>
  </si>
  <si>
    <t>・個別機能訓練加算（Ⅰ）での内容をいずれも満たすこと。
・個別機能訓練計画の内容を厚生労働省に提出し、機能訓練の実施に当たって必要な情報を活用していること。</t>
    <rPh sb="38" eb="40">
      <t>ナイヨウ</t>
    </rPh>
    <rPh sb="41" eb="43">
      <t>コウセイ</t>
    </rPh>
    <rPh sb="43" eb="46">
      <t>ロウドウショウ</t>
    </rPh>
    <rPh sb="47" eb="49">
      <t>テイシュツ</t>
    </rPh>
    <rPh sb="51" eb="53">
      <t>キノウ</t>
    </rPh>
    <rPh sb="53" eb="55">
      <t>クンレン</t>
    </rPh>
    <rPh sb="56" eb="58">
      <t>ジッシ</t>
    </rPh>
    <rPh sb="59" eb="60">
      <t>ア</t>
    </rPh>
    <rPh sb="63" eb="65">
      <t>ヒツヨウ</t>
    </rPh>
    <rPh sb="66" eb="68">
      <t>ジョウホウ</t>
    </rPh>
    <rPh sb="69" eb="71">
      <t>カツヨウ</t>
    </rPh>
    <phoneticPr fontId="2"/>
  </si>
  <si>
    <t>・ＡＤＬ維持等加算（Ⅰ）の要件をいずれも満たしており、ＡＤＬ利得の平均値が２以上あること。</t>
    <rPh sb="13" eb="15">
      <t>ヨウケン</t>
    </rPh>
    <rPh sb="20" eb="21">
      <t>ミ</t>
    </rPh>
    <phoneticPr fontId="2"/>
  </si>
  <si>
    <t>・利用者ごとのＡＤＬ値、栄養状態、口腔機能、認知症の状況その他の利用者の心身の状況等に係る基本的な情報を厚生労働省に提出し、必要に応じて特定施設サービス計画を見直すなど、サービスを適切かつ有効に提供するために必要な情報を活用していること。</t>
    <phoneticPr fontId="2"/>
  </si>
  <si>
    <t>・医師が一般に認められている医学的知見に基づき回復の見込みがないと診断した利用者について、その旨を本人又はその家族等に対して説明し、その後の療養及び介護に関する方針についての合意を得た場合において、利用者等とともに、医師、看護職員、介護職員、介護支援専門員等が共同して、随時、利用者等に対して十分な説明を行い、療養及び介護に関する合意を得ながら、利用者がその人らしく生き、その人らしい最後が迎えられるよう支援していること。</t>
    <phoneticPr fontId="2"/>
  </si>
  <si>
    <t>・看取り介護加算（Ⅰ）での内容をいずれも満たすこと。
・当該加算を算定する期間において、夜勤又は宿直を行う看護職員の数が１以上であること。</t>
    <rPh sb="28" eb="30">
      <t>トウガイ</t>
    </rPh>
    <rPh sb="30" eb="32">
      <t>カサン</t>
    </rPh>
    <rPh sb="33" eb="35">
      <t>サンテイ</t>
    </rPh>
    <rPh sb="37" eb="39">
      <t>キカン</t>
    </rPh>
    <rPh sb="44" eb="46">
      <t>ヤキン</t>
    </rPh>
    <rPh sb="46" eb="47">
      <t>マタ</t>
    </rPh>
    <rPh sb="48" eb="50">
      <t>シュクチョク</t>
    </rPh>
    <rPh sb="51" eb="52">
      <t>オコナ</t>
    </rPh>
    <rPh sb="53" eb="55">
      <t>カンゴ</t>
    </rPh>
    <rPh sb="55" eb="57">
      <t>ショクイン</t>
    </rPh>
    <rPh sb="58" eb="59">
      <t>カズ</t>
    </rPh>
    <rPh sb="61" eb="63">
      <t>イジョウ</t>
    </rPh>
    <phoneticPr fontId="2"/>
  </si>
  <si>
    <t>・サービス提供体制強化加算（Ⅰ）</t>
    <rPh sb="5" eb="7">
      <t>テイキョウ</t>
    </rPh>
    <rPh sb="7" eb="9">
      <t>タイセイ</t>
    </rPh>
    <rPh sb="9" eb="11">
      <t>キョウカ</t>
    </rPh>
    <rPh sb="11" eb="13">
      <t>カサン</t>
    </rPh>
    <phoneticPr fontId="2"/>
  </si>
  <si>
    <t>次のいずれかを満たすこと。
・前年度(3月を除く)における介護職員の総数のうち、介護福祉士の占める割合が70%以上であること。
・前年度(3月を除く)における介護職員の総数のうち、勤続10年以上の介護福祉士の占める割合が25%以上であること。</t>
    <rPh sb="0" eb="1">
      <t>ツギ</t>
    </rPh>
    <rPh sb="7" eb="8">
      <t>ミ</t>
    </rPh>
    <rPh sb="20" eb="21">
      <t>ガツ</t>
    </rPh>
    <rPh sb="22" eb="23">
      <t>ノゾ</t>
    </rPh>
    <rPh sb="29" eb="31">
      <t>カイゴ</t>
    </rPh>
    <rPh sb="31" eb="33">
      <t>ショクイン</t>
    </rPh>
    <rPh sb="34" eb="36">
      <t>ソウスウ</t>
    </rPh>
    <rPh sb="40" eb="42">
      <t>カイゴ</t>
    </rPh>
    <rPh sb="42" eb="45">
      <t>フクシシ</t>
    </rPh>
    <rPh sb="46" eb="47">
      <t>シ</t>
    </rPh>
    <rPh sb="49" eb="51">
      <t>ワリアイ</t>
    </rPh>
    <rPh sb="55" eb="57">
      <t>イジョウ</t>
    </rPh>
    <rPh sb="90" eb="92">
      <t>キンゾク</t>
    </rPh>
    <rPh sb="94" eb="95">
      <t>ネン</t>
    </rPh>
    <rPh sb="95" eb="97">
      <t>イジョウ</t>
    </rPh>
    <rPh sb="98" eb="100">
      <t>カイゴ</t>
    </rPh>
    <phoneticPr fontId="2"/>
  </si>
  <si>
    <t>・前年度(3月を除く)における介護職員の総数のうち、介護福祉士の占める割合が60%以上であること。</t>
    <rPh sb="15" eb="17">
      <t>カイゴ</t>
    </rPh>
    <rPh sb="17" eb="19">
      <t>ショクイン</t>
    </rPh>
    <rPh sb="20" eb="22">
      <t>ソウスウ</t>
    </rPh>
    <rPh sb="26" eb="28">
      <t>カイゴ</t>
    </rPh>
    <rPh sb="28" eb="31">
      <t>フクシシ</t>
    </rPh>
    <rPh sb="32" eb="33">
      <t>シ</t>
    </rPh>
    <rPh sb="35" eb="37">
      <t>ワリアイ</t>
    </rPh>
    <rPh sb="41" eb="43">
      <t>イジョウ</t>
    </rPh>
    <phoneticPr fontId="2"/>
  </si>
  <si>
    <t>次のいずれかを満たすこと。
・前年度(3月を除く)における介護職員の総数のうち、介護福祉士の占める割合が50%以上であること。
・前年度(3月を除く)における看護・介護職員のうち、常勤職員の占める割合が75%以上であること。
・前年度(3月を除く)における利用者に直接サービス提供を行う職員の総数（生活相談員・介護職員・看護職員・機能訓練指導員）のうち、勤続年数7年以上の者の占める割合が30%以上であること。</t>
    <phoneticPr fontId="2"/>
  </si>
  <si>
    <t>①　介護報酬額の自己負担基準表（介護保険報酬額の１割、２割又は３割を負担していただきます。）</t>
    <rPh sb="29" eb="30">
      <t>マタ</t>
    </rPh>
    <rPh sb="32" eb="33">
      <t>ワリ</t>
    </rPh>
    <phoneticPr fontId="2"/>
  </si>
  <si>
    <t>入居継続支援加算（Ⅰ）</t>
    <rPh sb="0" eb="2">
      <t>ニュウキョ</t>
    </rPh>
    <rPh sb="2" eb="4">
      <t>ケイゾク</t>
    </rPh>
    <rPh sb="4" eb="6">
      <t>シエン</t>
    </rPh>
    <rPh sb="6" eb="8">
      <t>カサン</t>
    </rPh>
    <phoneticPr fontId="2"/>
  </si>
  <si>
    <t>入居継続支援加算（Ⅱ）</t>
    <rPh sb="0" eb="2">
      <t>ニュウキョ</t>
    </rPh>
    <rPh sb="2" eb="4">
      <t>ケイゾク</t>
    </rPh>
    <rPh sb="4" eb="6">
      <t>シエン</t>
    </rPh>
    <rPh sb="6" eb="8">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</si>
  <si>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</si>
  <si>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</si>
  <si>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個別機能訓練加算（Ⅰ）</t>
    <phoneticPr fontId="2"/>
  </si>
  <si>
    <t>個別機能訓練加算（Ⅱ）</t>
    <phoneticPr fontId="2"/>
  </si>
  <si>
    <t>ＡＤＬ維持等加算（Ⅰ）</t>
    <rPh sb="3" eb="5">
      <t>イジ</t>
    </rPh>
    <rPh sb="5" eb="6">
      <t>トウ</t>
    </rPh>
    <rPh sb="6" eb="8">
      <t>カサン</t>
    </rPh>
    <phoneticPr fontId="2"/>
  </si>
  <si>
    <t>ＡＤＬ維持等加算（Ⅱ）</t>
    <rPh sb="3" eb="5">
      <t>イジ</t>
    </rPh>
    <rPh sb="5" eb="6">
      <t>トウ</t>
    </rPh>
    <rPh sb="6" eb="8">
      <t>カサン</t>
    </rPh>
    <phoneticPr fontId="2"/>
  </si>
  <si>
    <t>看取り介護加算（Ⅰ）
（死亡日）</t>
    <rPh sb="0" eb="2">
      <t>ミト</t>
    </rPh>
    <rPh sb="3" eb="5">
      <t>カイゴ</t>
    </rPh>
    <rPh sb="5" eb="7">
      <t>カサン</t>
    </rPh>
    <rPh sb="12" eb="14">
      <t>シボウ</t>
    </rPh>
    <rPh sb="14" eb="15">
      <t>ビ</t>
    </rPh>
    <phoneticPr fontId="2"/>
  </si>
  <si>
    <t>看取り介護加算（Ⅰ）
（看取り介護一人当り）</t>
    <phoneticPr fontId="2"/>
  </si>
  <si>
    <t>看取り介護加算（Ⅱ）
（死亡日）</t>
    <rPh sb="0" eb="2">
      <t>ミト</t>
    </rPh>
    <rPh sb="3" eb="5">
      <t>カイゴ</t>
    </rPh>
    <rPh sb="5" eb="7">
      <t>カサン</t>
    </rPh>
    <rPh sb="12" eb="14">
      <t>シボウ</t>
    </rPh>
    <rPh sb="14" eb="15">
      <t>ビ</t>
    </rPh>
    <phoneticPr fontId="2"/>
  </si>
  <si>
    <t>看取り介護加算（Ⅱ）
（看取り介護一人当り）</t>
    <phoneticPr fontId="2"/>
  </si>
  <si>
    <t>サービス提供体制強化加算（Ⅰ）</t>
    <phoneticPr fontId="2"/>
  </si>
  <si>
    <t>要介護１</t>
  </si>
  <si>
    <t>要介護４</t>
  </si>
  <si>
    <t>要介護５</t>
  </si>
  <si>
    <t>・入居継続支援加算（Ⅰ）【短期利用は除く】</t>
    <rPh sb="1" eb="3">
      <t>ニュウキョ</t>
    </rPh>
    <rPh sb="3" eb="5">
      <t>ケイゾク</t>
    </rPh>
    <rPh sb="5" eb="7">
      <t>シエン</t>
    </rPh>
    <rPh sb="7" eb="9">
      <t>カサン</t>
    </rPh>
    <rPh sb="13" eb="15">
      <t>タンキ</t>
    </rPh>
    <rPh sb="15" eb="17">
      <t>リヨウ</t>
    </rPh>
    <rPh sb="18" eb="19">
      <t>ノゾ</t>
    </rPh>
    <phoneticPr fontId="2"/>
  </si>
  <si>
    <t>・入居継続支援加算（Ⅱ）【短期利用は除く】</t>
    <rPh sb="1" eb="3">
      <t>ニュウキョ</t>
    </rPh>
    <rPh sb="3" eb="5">
      <t>ケイゾク</t>
    </rPh>
    <rPh sb="5" eb="7">
      <t>シエン</t>
    </rPh>
    <rPh sb="7" eb="9">
      <t>カサン</t>
    </rPh>
    <rPh sb="13" eb="15">
      <t>タンキ</t>
    </rPh>
    <rPh sb="15" eb="17">
      <t>リヨウ</t>
    </rPh>
    <rPh sb="18" eb="19">
      <t>ノゾ</t>
    </rPh>
    <phoneticPr fontId="2"/>
  </si>
  <si>
    <t>・生活機能向上連携加算(Ⅰ)【短期利用は除く】</t>
    <rPh sb="1" eb="3">
      <t>セイカツ</t>
    </rPh>
    <rPh sb="3" eb="5">
      <t>キノウ</t>
    </rPh>
    <rPh sb="5" eb="7">
      <t>コウジョウ</t>
    </rPh>
    <rPh sb="7" eb="9">
      <t>レンケイ</t>
    </rPh>
    <rPh sb="9" eb="11">
      <t>カサン</t>
    </rPh>
    <rPh sb="15" eb="17">
      <t>タンキ</t>
    </rPh>
    <rPh sb="17" eb="19">
      <t>リヨウ</t>
    </rPh>
    <rPh sb="20" eb="21">
      <t>ノゾ</t>
    </rPh>
    <phoneticPr fontId="2"/>
  </si>
  <si>
    <t>・生活機能向上連携加算(Ⅱ)【短期利用は除く】</t>
    <rPh sb="1" eb="3">
      <t>セイカツ</t>
    </rPh>
    <rPh sb="3" eb="5">
      <t>キノウ</t>
    </rPh>
    <rPh sb="5" eb="7">
      <t>コウジョウ</t>
    </rPh>
    <rPh sb="7" eb="9">
      <t>レンケイ</t>
    </rPh>
    <rPh sb="9" eb="11">
      <t>カサン</t>
    </rPh>
    <rPh sb="15" eb="17">
      <t>タンキ</t>
    </rPh>
    <rPh sb="17" eb="19">
      <t>リヨウ</t>
    </rPh>
    <rPh sb="20" eb="21">
      <t>ノゾ</t>
    </rPh>
    <phoneticPr fontId="2"/>
  </si>
  <si>
    <t>・個別機能訓練加算（Ⅰ）【短期利用は除く】</t>
    <rPh sb="1" eb="3">
      <t>コベツ</t>
    </rPh>
    <rPh sb="3" eb="5">
      <t>キノウ</t>
    </rPh>
    <rPh sb="5" eb="7">
      <t>クンレン</t>
    </rPh>
    <rPh sb="7" eb="9">
      <t>カサン</t>
    </rPh>
    <rPh sb="13" eb="15">
      <t>タンキ</t>
    </rPh>
    <rPh sb="15" eb="17">
      <t>リヨウ</t>
    </rPh>
    <rPh sb="18" eb="19">
      <t>ノゾ</t>
    </rPh>
    <phoneticPr fontId="2"/>
  </si>
  <si>
    <t>・個別機能訓練加算（Ⅱ）【短期利用は除く】</t>
    <rPh sb="1" eb="3">
      <t>コベツ</t>
    </rPh>
    <rPh sb="3" eb="5">
      <t>キノウ</t>
    </rPh>
    <rPh sb="5" eb="7">
      <t>クンレン</t>
    </rPh>
    <rPh sb="7" eb="9">
      <t>カサン</t>
    </rPh>
    <rPh sb="13" eb="15">
      <t>タンキ</t>
    </rPh>
    <rPh sb="15" eb="17">
      <t>リヨウ</t>
    </rPh>
    <rPh sb="18" eb="19">
      <t>ノゾ</t>
    </rPh>
    <phoneticPr fontId="2"/>
  </si>
  <si>
    <t>・口腔・栄養スクリーニング加算【短期利用は除く】</t>
    <rPh sb="1" eb="3">
      <t>コウクウ</t>
    </rPh>
    <rPh sb="4" eb="6">
      <t>エイヨウ</t>
    </rPh>
    <rPh sb="13" eb="15">
      <t>カサン</t>
    </rPh>
    <phoneticPr fontId="2"/>
  </si>
  <si>
    <t>・看取り介護加算（Ⅰ）【要支援と短期利用は除く】指針は入居の際に説明し、同意を得る。</t>
    <rPh sb="1" eb="3">
      <t>ミト</t>
    </rPh>
    <rPh sb="4" eb="6">
      <t>カイゴ</t>
    </rPh>
    <rPh sb="6" eb="8">
      <t>カサン</t>
    </rPh>
    <rPh sb="12" eb="15">
      <t>ヨウシエン</t>
    </rPh>
    <rPh sb="24" eb="26">
      <t>シシン</t>
    </rPh>
    <rPh sb="27" eb="29">
      <t>ニュウキョ</t>
    </rPh>
    <rPh sb="30" eb="31">
      <t>サイ</t>
    </rPh>
    <rPh sb="32" eb="34">
      <t>セツメイ</t>
    </rPh>
    <rPh sb="36" eb="38">
      <t>ドウイ</t>
    </rPh>
    <rPh sb="39" eb="40">
      <t>エ</t>
    </rPh>
    <phoneticPr fontId="2"/>
  </si>
  <si>
    <t>・看取り介護加算（Ⅱ）【要支援と短期利用は除く】</t>
    <rPh sb="1" eb="3">
      <t>ミト</t>
    </rPh>
    <rPh sb="4" eb="6">
      <t>カイゴ</t>
    </rPh>
    <rPh sb="6" eb="8">
      <t>カサン</t>
    </rPh>
    <rPh sb="12" eb="15">
      <t>ヨウシエン</t>
    </rPh>
    <phoneticPr fontId="2"/>
  </si>
  <si>
    <t>・認知症専門ケア加算（Ⅰ）【短期利用は除く】</t>
    <rPh sb="1" eb="4">
      <t>ニンチショウ</t>
    </rPh>
    <rPh sb="4" eb="6">
      <t>センモン</t>
    </rPh>
    <rPh sb="8" eb="10">
      <t>カサン</t>
    </rPh>
    <phoneticPr fontId="2"/>
  </si>
  <si>
    <t>・認知症専門ケア加算（Ⅱ）【短期利用は除く】</t>
    <rPh sb="1" eb="4">
      <t>ニンチショウ</t>
    </rPh>
    <rPh sb="4" eb="6">
      <t>センモン</t>
    </rPh>
    <rPh sb="8" eb="10">
      <t>カサン</t>
    </rPh>
    <phoneticPr fontId="2"/>
  </si>
  <si>
    <t>・評価対象者全員について、評価対象開始月と当該月の翌月から起算して６月目においてＡＤＬ値を測定し、測定した日が属する月ごとに厚生労働省に提出し、評価対象者の６月目の月に測定したＡＤＬ値から評価対象開始月に測定したＡＤＬを控除して得た値を用いて一定の基準に基づき算出した値（ＡＤＬ利得）の平均値が１以上あること。</t>
    <rPh sb="1" eb="3">
      <t>ヒョウカ</t>
    </rPh>
    <rPh sb="3" eb="5">
      <t>タイショウ</t>
    </rPh>
    <rPh sb="5" eb="6">
      <t>シャ</t>
    </rPh>
    <rPh sb="6" eb="8">
      <t>ゼンイン</t>
    </rPh>
    <rPh sb="13" eb="15">
      <t>ヒョウカ</t>
    </rPh>
    <rPh sb="15" eb="17">
      <t>タイショウ</t>
    </rPh>
    <rPh sb="17" eb="20">
      <t>カイシヅキ</t>
    </rPh>
    <rPh sb="21" eb="23">
      <t>トウガイ</t>
    </rPh>
    <rPh sb="23" eb="24">
      <t>ツキ</t>
    </rPh>
    <rPh sb="25" eb="27">
      <t>ヨクゲツ</t>
    </rPh>
    <rPh sb="29" eb="31">
      <t>キサン</t>
    </rPh>
    <rPh sb="34" eb="35">
      <t>ツキ</t>
    </rPh>
    <rPh sb="35" eb="36">
      <t>メ</t>
    </rPh>
    <rPh sb="43" eb="44">
      <t>アタイ</t>
    </rPh>
    <rPh sb="45" eb="47">
      <t>ソクテイ</t>
    </rPh>
    <rPh sb="49" eb="51">
      <t>ソクテイ</t>
    </rPh>
    <rPh sb="53" eb="54">
      <t>ヒ</t>
    </rPh>
    <rPh sb="55" eb="56">
      <t>ゾク</t>
    </rPh>
    <rPh sb="58" eb="59">
      <t>ツキ</t>
    </rPh>
    <rPh sb="72" eb="74">
      <t>ヒョウカ</t>
    </rPh>
    <rPh sb="74" eb="76">
      <t>タイショウ</t>
    </rPh>
    <rPh sb="76" eb="77">
      <t>シャ</t>
    </rPh>
    <rPh sb="79" eb="80">
      <t>ツキ</t>
    </rPh>
    <rPh sb="80" eb="81">
      <t>メ</t>
    </rPh>
    <rPh sb="82" eb="83">
      <t>ツキ</t>
    </rPh>
    <rPh sb="84" eb="86">
      <t>ソクテイ</t>
    </rPh>
    <rPh sb="91" eb="92">
      <t>チ</t>
    </rPh>
    <rPh sb="102" eb="104">
      <t>ソクテイ</t>
    </rPh>
    <rPh sb="110" eb="112">
      <t>コウジョ</t>
    </rPh>
    <rPh sb="114" eb="115">
      <t>エ</t>
    </rPh>
    <rPh sb="116" eb="117">
      <t>アタイ</t>
    </rPh>
    <rPh sb="118" eb="119">
      <t>モチ</t>
    </rPh>
    <rPh sb="121" eb="123">
      <t>イッテイ</t>
    </rPh>
    <rPh sb="124" eb="126">
      <t>キジュン</t>
    </rPh>
    <rPh sb="127" eb="128">
      <t>モト</t>
    </rPh>
    <rPh sb="130" eb="132">
      <t>サンシュツ</t>
    </rPh>
    <rPh sb="134" eb="135">
      <t>アタイ</t>
    </rPh>
    <rPh sb="139" eb="141">
      <t>リトク</t>
    </rPh>
    <rPh sb="143" eb="146">
      <t>ヘイキンチ</t>
    </rPh>
    <rPh sb="148" eb="150">
      <t>イジョウ</t>
    </rPh>
    <phoneticPr fontId="2"/>
  </si>
  <si>
    <t>協力科目</t>
    <rPh sb="0" eb="2">
      <t>キョウリョク</t>
    </rPh>
    <rPh sb="2" eb="4">
      <t>カモク</t>
    </rPh>
    <phoneticPr fontId="2"/>
  </si>
  <si>
    <r>
      <t>備考　介護保険費用１割、２割又は３割の利用者負担（利用者の所得等に応じて負担割合が変わる。）　　　※介護予防・地域密着型の場合を含む。詳細は別添３及び４のとおりです。
　</t>
    </r>
    <r>
      <rPr>
        <sz val="10"/>
        <rFont val="ＭＳ 明朝"/>
        <family val="1"/>
        <charset val="128"/>
      </rPr>
      <t>　　</t>
    </r>
    <rPh sb="0" eb="2">
      <t>ビコウ</t>
    </rPh>
    <rPh sb="14" eb="15">
      <t>マタ</t>
    </rPh>
    <rPh sb="17" eb="18">
      <t>ワリ</t>
    </rPh>
    <rPh sb="50" eb="52">
      <t>カイゴ</t>
    </rPh>
    <rPh sb="52" eb="54">
      <t>ヨボウ</t>
    </rPh>
    <rPh sb="55" eb="57">
      <t>チイキ</t>
    </rPh>
    <rPh sb="57" eb="60">
      <t>ミッチャクガタ</t>
    </rPh>
    <rPh sb="61" eb="63">
      <t>バアイ</t>
    </rPh>
    <rPh sb="64" eb="65">
      <t>フク</t>
    </rPh>
    <rPh sb="67" eb="69">
      <t>ショウサイ</t>
    </rPh>
    <rPh sb="70" eb="72">
      <t>ベッテン</t>
    </rPh>
    <rPh sb="73" eb="74">
      <t>オヨ</t>
    </rPh>
    <phoneticPr fontId="2"/>
  </si>
  <si>
    <t>指針の整備</t>
    <phoneticPr fontId="2"/>
  </si>
  <si>
    <t>担当者の配置</t>
    <phoneticPr fontId="2"/>
  </si>
  <si>
    <t>身体的拘束等廃止のための取組の状況</t>
    <phoneticPr fontId="2"/>
  </si>
  <si>
    <t>ありの場合</t>
    <phoneticPr fontId="2"/>
  </si>
  <si>
    <t>業務継続計画の策定状況等</t>
    <phoneticPr fontId="2"/>
  </si>
  <si>
    <t>定期的な研修の実施</t>
    <phoneticPr fontId="2"/>
  </si>
  <si>
    <t>定期的な訓練の実施</t>
    <phoneticPr fontId="2"/>
  </si>
  <si>
    <t>災害に関する業務継続計画（BCP）</t>
    <phoneticPr fontId="2"/>
  </si>
  <si>
    <t>感染症に関する業務継続計画（BCP）</t>
    <phoneticPr fontId="2"/>
  </si>
  <si>
    <t>科学的介護推進体制加算</t>
    <rPh sb="0" eb="3">
      <t>カガクテキ</t>
    </rPh>
    <rPh sb="3" eb="5">
      <t>カイゴ</t>
    </rPh>
    <rPh sb="5" eb="7">
      <t>スイシン</t>
    </rPh>
    <rPh sb="7" eb="9">
      <t>タイセイ</t>
    </rPh>
    <rPh sb="9" eb="11">
      <t>カサン</t>
    </rPh>
    <phoneticPr fontId="2"/>
  </si>
  <si>
    <t>※生活機能向上連携加算
個別機能訓練加算を算定している場合、（Ⅰ）は算定できず、(Ⅱ)を算定する場合は100単位を算定する。</t>
    <rPh sb="1" eb="3">
      <t>セイカツ</t>
    </rPh>
    <rPh sb="3" eb="5">
      <t>キノウ</t>
    </rPh>
    <rPh sb="5" eb="7">
      <t>コウジョウ</t>
    </rPh>
    <rPh sb="7" eb="9">
      <t>レンケイ</t>
    </rPh>
    <rPh sb="9" eb="11">
      <t>カサン</t>
    </rPh>
    <rPh sb="12" eb="14">
      <t>コベツ</t>
    </rPh>
    <rPh sb="14" eb="16">
      <t>キノウ</t>
    </rPh>
    <rPh sb="16" eb="18">
      <t>クンレン</t>
    </rPh>
    <rPh sb="18" eb="20">
      <t>カサン</t>
    </rPh>
    <rPh sb="21" eb="23">
      <t>サンテイ</t>
    </rPh>
    <rPh sb="27" eb="29">
      <t>バアイ</t>
    </rPh>
    <rPh sb="34" eb="36">
      <t>サンテイ</t>
    </rPh>
    <rPh sb="44" eb="46">
      <t>サンテイ</t>
    </rPh>
    <rPh sb="48" eb="50">
      <t>バアイ</t>
    </rPh>
    <rPh sb="54" eb="56">
      <t>タンイ</t>
    </rPh>
    <rPh sb="57" eb="59">
      <t>サンテイ</t>
    </rPh>
    <phoneticPr fontId="2"/>
  </si>
  <si>
    <t>退居時情報提供加算</t>
    <phoneticPr fontId="2"/>
  </si>
  <si>
    <t>高齢者施設等感染対策向上加算（Ⅰ）</t>
  </si>
  <si>
    <t>高齢者施設等感染対策向上加算（Ⅱ）</t>
  </si>
  <si>
    <t>新興感染症等施設療養費
（月1回連続5日を限度）</t>
    <rPh sb="13" eb="14">
      <t>ツキ</t>
    </rPh>
    <rPh sb="15" eb="16">
      <t>カイ</t>
    </rPh>
    <rPh sb="16" eb="18">
      <t>レンゾク</t>
    </rPh>
    <rPh sb="19" eb="20">
      <t>ニチ</t>
    </rPh>
    <rPh sb="21" eb="23">
      <t>ゲンド</t>
    </rPh>
    <phoneticPr fontId="2"/>
  </si>
  <si>
    <t>生産性向上推進体制加算（Ⅰ）</t>
    <rPh sb="0" eb="3">
      <t>セイサンセイ</t>
    </rPh>
    <rPh sb="3" eb="5">
      <t>コウジョウ</t>
    </rPh>
    <rPh sb="5" eb="7">
      <t>スイシン</t>
    </rPh>
    <rPh sb="7" eb="9">
      <t>タイセイ</t>
    </rPh>
    <rPh sb="9" eb="11">
      <t>カサン</t>
    </rPh>
    <phoneticPr fontId="2"/>
  </si>
  <si>
    <t>介護職員等処遇改善加算
（Ⅰ）～（Ⅴ）</t>
    <rPh sb="4" eb="5">
      <t>トウ</t>
    </rPh>
    <phoneticPr fontId="2"/>
  </si>
  <si>
    <t>生活機能向上連携加算※</t>
    <rPh sb="0" eb="2">
      <t>セイカツ</t>
    </rPh>
    <rPh sb="2" eb="4">
      <t>キノウ</t>
    </rPh>
    <rPh sb="4" eb="6">
      <t>コウジョウ</t>
    </rPh>
    <rPh sb="6" eb="8">
      <t>レンケイ</t>
    </rPh>
    <rPh sb="8" eb="10">
      <t>カサン</t>
    </rPh>
    <phoneticPr fontId="2"/>
  </si>
  <si>
    <t>協力医療機関連携加算</t>
    <rPh sb="0" eb="2">
      <t>キョウリョク</t>
    </rPh>
    <rPh sb="2" eb="4">
      <t>イリョウ</t>
    </rPh>
    <rPh sb="4" eb="6">
      <t>キカン</t>
    </rPh>
    <rPh sb="6" eb="8">
      <t>レンケイ</t>
    </rPh>
    <rPh sb="8" eb="10">
      <t>カサン</t>
    </rPh>
    <phoneticPr fontId="2"/>
  </si>
  <si>
    <t>高齢者施設等感染対策向上加算（Ⅰ）</t>
    <phoneticPr fontId="2"/>
  </si>
  <si>
    <t>高齢者施設等感染対策向上加算（Ⅱ）</t>
    <phoneticPr fontId="2"/>
  </si>
  <si>
    <t>新興感染症等施設療養費</t>
    <phoneticPr fontId="2"/>
  </si>
  <si>
    <t>生産性向上推進体制加算</t>
    <rPh sb="0" eb="3">
      <t>セイサンセイ</t>
    </rPh>
    <rPh sb="3" eb="5">
      <t>コウジョウ</t>
    </rPh>
    <rPh sb="5" eb="7">
      <t>スイシン</t>
    </rPh>
    <rPh sb="7" eb="9">
      <t>タイセイ</t>
    </rPh>
    <rPh sb="9" eb="11">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</si>
  <si>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</si>
  <si>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11.3％～4.6％</t>
    <phoneticPr fontId="2"/>
  </si>
  <si>
    <t xml:space="preserve">１．社会福祉士及び介護福祉士法施行規則第1条各号に掲げる行為を必要とする者の占める割合が利用者の100分の15以上であること。
２．介護福祉士の数が、常勤換算方法で、入居者の数が6又はその端数を増すごとに1以上であること。（テクノロジーの活用によりサービスの質の向上や業務効率化の推進を行っている場合は入居者の数が7又はその端数を増すごとに1以上）
３．厚生労働大臣が定める利用者等の数の基準及び看護職員等の員数の基準並びに通所介護費等の算定方法（平成12年厚生省告示第27号）第5号に規定する基準に該当していないこと。（人員基準違反）
</t>
    <rPh sb="2" eb="4">
      <t>シャカイ</t>
    </rPh>
    <rPh sb="4" eb="6">
      <t>フクシ</t>
    </rPh>
    <rPh sb="6" eb="7">
      <t>シ</t>
    </rPh>
    <rPh sb="7" eb="8">
      <t>オヨ</t>
    </rPh>
    <rPh sb="9" eb="11">
      <t>カイゴ</t>
    </rPh>
    <rPh sb="11" eb="14">
      <t>フクシシ</t>
    </rPh>
    <rPh sb="14" eb="15">
      <t>ホウ</t>
    </rPh>
    <rPh sb="15" eb="17">
      <t>シコウ</t>
    </rPh>
    <rPh sb="17" eb="19">
      <t>キソク</t>
    </rPh>
    <rPh sb="19" eb="20">
      <t>ダイ</t>
    </rPh>
    <rPh sb="21" eb="22">
      <t>ジョウ</t>
    </rPh>
    <rPh sb="22" eb="24">
      <t>カクゴウ</t>
    </rPh>
    <rPh sb="25" eb="26">
      <t>カカ</t>
    </rPh>
    <rPh sb="28" eb="30">
      <t>コウイ</t>
    </rPh>
    <rPh sb="31" eb="33">
      <t>ヒツヨウ</t>
    </rPh>
    <rPh sb="36" eb="37">
      <t>モノ</t>
    </rPh>
    <rPh sb="38" eb="39">
      <t>シ</t>
    </rPh>
    <rPh sb="41" eb="43">
      <t>ワリアイ</t>
    </rPh>
    <rPh sb="44" eb="47">
      <t>リヨウシャ</t>
    </rPh>
    <rPh sb="51" eb="52">
      <t>フン</t>
    </rPh>
    <rPh sb="55" eb="57">
      <t>イジョウ</t>
    </rPh>
    <phoneticPr fontId="2"/>
  </si>
  <si>
    <t xml:space="preserve">・上記入居継続支援加算（Ⅰ）の２．３の要件を満たし、社会福祉士及び介護福祉士法施行規則第1条各号に掲げる行為を必要とする者の占める割合が入居者の100分の5以上であること。
</t>
    <rPh sb="1" eb="3">
      <t>ジョウキ</t>
    </rPh>
    <rPh sb="19" eb="21">
      <t>ヨウケン</t>
    </rPh>
    <rPh sb="22" eb="23">
      <t>ミ</t>
    </rPh>
    <rPh sb="68" eb="71">
      <t>ニュウキョシャ</t>
    </rPh>
    <phoneticPr fontId="2"/>
  </si>
  <si>
    <t>・若年性認知症入居者受入加算</t>
    <rPh sb="1" eb="4">
      <t>ジャクネンセイ</t>
    </rPh>
    <rPh sb="4" eb="6">
      <t>ニンチ</t>
    </rPh>
    <rPh sb="6" eb="7">
      <t>ショウ</t>
    </rPh>
    <rPh sb="7" eb="10">
      <t>ニュウキョシャ</t>
    </rPh>
    <rPh sb="10" eb="12">
      <t>ウケイレ</t>
    </rPh>
    <rPh sb="12" eb="14">
      <t>カサン</t>
    </rPh>
    <phoneticPr fontId="2"/>
  </si>
  <si>
    <t>・夜間看護体制加算（Ⅰ）【要支援は除く】</t>
    <rPh sb="1" eb="3">
      <t>ヤカン</t>
    </rPh>
    <rPh sb="3" eb="5">
      <t>カンゴ</t>
    </rPh>
    <rPh sb="5" eb="7">
      <t>タイセイ</t>
    </rPh>
    <rPh sb="7" eb="9">
      <t>カサン</t>
    </rPh>
    <rPh sb="13" eb="16">
      <t>ヨウシエン</t>
    </rPh>
    <rPh sb="17" eb="18">
      <t>ノゾ</t>
    </rPh>
    <phoneticPr fontId="2"/>
  </si>
  <si>
    <t>・常勤看護師を1名以上配置し、看護に係る責任者を定めていること。
・夜勤又は宿直を行う看護職員の数が1名以上であって、かつ必要に応じて健康上の管理等を行う体制を確保していること。
・重度化した場合における対応に係る指針を定め、入居の際に、利用者又はその家族等に対して、当該指針の内容を説明し、同意を得ていること。</t>
    <rPh sb="34" eb="36">
      <t>ヤキン</t>
    </rPh>
    <rPh sb="36" eb="37">
      <t>マタ</t>
    </rPh>
    <rPh sb="38" eb="40">
      <t>シュクチョク</t>
    </rPh>
    <rPh sb="41" eb="42">
      <t>オコナ</t>
    </rPh>
    <rPh sb="43" eb="45">
      <t>カンゴ</t>
    </rPh>
    <rPh sb="45" eb="47">
      <t>ショクイン</t>
    </rPh>
    <rPh sb="48" eb="49">
      <t>カズ</t>
    </rPh>
    <rPh sb="51" eb="52">
      <t>メイ</t>
    </rPh>
    <rPh sb="52" eb="54">
      <t>イジョウ</t>
    </rPh>
    <rPh sb="61" eb="63">
      <t>ヒツヨウ</t>
    </rPh>
    <rPh sb="64" eb="65">
      <t>オウ</t>
    </rPh>
    <rPh sb="67" eb="70">
      <t>ケンコウジョウ</t>
    </rPh>
    <rPh sb="71" eb="74">
      <t>カンリトウ</t>
    </rPh>
    <rPh sb="75" eb="76">
      <t>オコナ</t>
    </rPh>
    <rPh sb="77" eb="79">
      <t>タイセイ</t>
    </rPh>
    <rPh sb="80" eb="82">
      <t>カクホ</t>
    </rPh>
    <phoneticPr fontId="2"/>
  </si>
  <si>
    <t>・夜間看護体制加算（Ⅱ）【要支援は除く】</t>
    <rPh sb="1" eb="3">
      <t>ヤカン</t>
    </rPh>
    <rPh sb="3" eb="5">
      <t>カンゴ</t>
    </rPh>
    <rPh sb="5" eb="7">
      <t>タイセイ</t>
    </rPh>
    <rPh sb="7" eb="9">
      <t>カサン</t>
    </rPh>
    <rPh sb="13" eb="16">
      <t>ヨウシエン</t>
    </rPh>
    <rPh sb="17" eb="18">
      <t>ノゾ</t>
    </rPh>
    <phoneticPr fontId="2"/>
  </si>
  <si>
    <t>・常勤看護師を1名以上配置し、看護に係る責任者を定めていること。
・看護職員により、又は病院若しくは診療所若しくは訪問看護ステーションとの連携により、利用者に対して、24時間連絡できる体制を確保し、かつ、必要に応じて健康上の管理等を行う体制を確保していること。
・重度化した場合における対応に係る指針を定め、入居の際に、利用者又はその家族等に対して、当該指針の内容を説明し、同意を得ていること。</t>
    <phoneticPr fontId="2"/>
  </si>
  <si>
    <t>・協力医療機関連携加算【短期利用は除く】</t>
    <rPh sb="1" eb="3">
      <t>キョウリョク</t>
    </rPh>
    <rPh sb="3" eb="5">
      <t>イリョウ</t>
    </rPh>
    <rPh sb="5" eb="7">
      <t>キカン</t>
    </rPh>
    <rPh sb="7" eb="9">
      <t>レンケイ</t>
    </rPh>
    <rPh sb="9" eb="11">
      <t>カサン</t>
    </rPh>
    <phoneticPr fontId="2"/>
  </si>
  <si>
    <t>・協力医療機関との間で、利用者の同意を得て、当該利用者の病歴等の情報を共有する会議を定期的に開催している場合
(Ⅰ)　当該協力医療機関が指定居宅サービス基準第191条第2項各号に掲げる要件を満たしている場合
(Ⅱ)　(Ⅰ)以外の場合</t>
    <rPh sb="1" eb="3">
      <t>キョウリョク</t>
    </rPh>
    <rPh sb="3" eb="5">
      <t>イリョウ</t>
    </rPh>
    <rPh sb="5" eb="7">
      <t>キカン</t>
    </rPh>
    <rPh sb="9" eb="10">
      <t>アイダ</t>
    </rPh>
    <rPh sb="12" eb="15">
      <t>リヨウシャ</t>
    </rPh>
    <rPh sb="16" eb="18">
      <t>ドウイ</t>
    </rPh>
    <rPh sb="19" eb="20">
      <t>エ</t>
    </rPh>
    <rPh sb="22" eb="24">
      <t>トウガイ</t>
    </rPh>
    <rPh sb="24" eb="26">
      <t>リヨウ</t>
    </rPh>
    <rPh sb="26" eb="27">
      <t>シャ</t>
    </rPh>
    <rPh sb="28" eb="30">
      <t>ビョウレキ</t>
    </rPh>
    <rPh sb="30" eb="31">
      <t>トウ</t>
    </rPh>
    <rPh sb="32" eb="34">
      <t>ジョウホウ</t>
    </rPh>
    <rPh sb="35" eb="37">
      <t>キョウユウ</t>
    </rPh>
    <rPh sb="39" eb="41">
      <t>カイギ</t>
    </rPh>
    <rPh sb="42" eb="45">
      <t>テイキテキ</t>
    </rPh>
    <rPh sb="46" eb="48">
      <t>カイサイ</t>
    </rPh>
    <rPh sb="52" eb="54">
      <t>バアイ</t>
    </rPh>
    <rPh sb="59" eb="61">
      <t>トウガイ</t>
    </rPh>
    <rPh sb="61" eb="63">
      <t>キョウリョク</t>
    </rPh>
    <rPh sb="63" eb="65">
      <t>イリョウ</t>
    </rPh>
    <rPh sb="65" eb="67">
      <t>キカン</t>
    </rPh>
    <rPh sb="68" eb="70">
      <t>シテイ</t>
    </rPh>
    <rPh sb="70" eb="72">
      <t>キョタク</t>
    </rPh>
    <rPh sb="76" eb="78">
      <t>キジュン</t>
    </rPh>
    <rPh sb="78" eb="79">
      <t>ダイ</t>
    </rPh>
    <rPh sb="82" eb="83">
      <t>ジョウ</t>
    </rPh>
    <rPh sb="83" eb="84">
      <t>ダイ</t>
    </rPh>
    <rPh sb="85" eb="86">
      <t>コウ</t>
    </rPh>
    <rPh sb="86" eb="88">
      <t>カクゴウ</t>
    </rPh>
    <rPh sb="89" eb="90">
      <t>カカ</t>
    </rPh>
    <rPh sb="92" eb="94">
      <t>ヨウケン</t>
    </rPh>
    <rPh sb="95" eb="96">
      <t>ミ</t>
    </rPh>
    <rPh sb="101" eb="103">
      <t>バアイ</t>
    </rPh>
    <rPh sb="111" eb="113">
      <t>イガイ</t>
    </rPh>
    <rPh sb="114" eb="116">
      <t>バアイ</t>
    </rPh>
    <phoneticPr fontId="2"/>
  </si>
  <si>
    <t>・利用開始時及び利用中6月ごとに利用者の口腔の健康状態及び栄養状態についてスクリーニングを行い、利用者の口腔の健康状態及び栄養状態に関する情報（利用者が低栄養状態の場合にあっては、低栄養状態の改善に必要な情報を含む。）を利用者を担当する介護支援専門員に提供していること。
・人員基準違反に該当していないこと。</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45" eb="46">
      <t>オコナ</t>
    </rPh>
    <rPh sb="48" eb="51">
      <t>リヨウシャ</t>
    </rPh>
    <rPh sb="61" eb="63">
      <t>エイヨウ</t>
    </rPh>
    <rPh sb="63" eb="65">
      <t>ジョウタイ</t>
    </rPh>
    <rPh sb="66" eb="67">
      <t>カン</t>
    </rPh>
    <rPh sb="69" eb="71">
      <t>ジョウホウ</t>
    </rPh>
    <rPh sb="72" eb="75">
      <t>リヨウシャ</t>
    </rPh>
    <rPh sb="76" eb="77">
      <t>テイ</t>
    </rPh>
    <rPh sb="77" eb="79">
      <t>エイヨウ</t>
    </rPh>
    <rPh sb="79" eb="81">
      <t>ジョウタイ</t>
    </rPh>
    <rPh sb="82" eb="84">
      <t>バアイ</t>
    </rPh>
    <rPh sb="90" eb="93">
      <t>テイエイヨウ</t>
    </rPh>
    <rPh sb="93" eb="95">
      <t>ジョウタイ</t>
    </rPh>
    <rPh sb="96" eb="98">
      <t>カイゼン</t>
    </rPh>
    <rPh sb="99" eb="101">
      <t>ヒツヨウ</t>
    </rPh>
    <rPh sb="102" eb="104">
      <t>ジョウホウ</t>
    </rPh>
    <rPh sb="105" eb="106">
      <t>フク</t>
    </rPh>
    <rPh sb="110" eb="112">
      <t>リヨウ</t>
    </rPh>
    <rPh sb="112" eb="113">
      <t>シャ</t>
    </rPh>
    <rPh sb="114" eb="116">
      <t>タントウ</t>
    </rPh>
    <rPh sb="118" eb="120">
      <t>カイゴ</t>
    </rPh>
    <rPh sb="120" eb="122">
      <t>シエン</t>
    </rPh>
    <rPh sb="122" eb="125">
      <t>センモンイン</t>
    </rPh>
    <rPh sb="126" eb="128">
      <t>テイキョウ</t>
    </rPh>
    <rPh sb="144" eb="146">
      <t>ガイトウ</t>
    </rPh>
    <phoneticPr fontId="2"/>
  </si>
  <si>
    <t>・科学的介護推進体制加算【短期利用は除く】</t>
    <phoneticPr fontId="2"/>
  </si>
  <si>
    <t>・退居時情報提供加算【短期利用は除く】</t>
    <phoneticPr fontId="2"/>
  </si>
  <si>
    <t>・利用者が退居し、医療機関に入院する場合において、当該医療機関に対して、当該利用者の同意を得て、当該利用者の心身の状況、生活歴等の情報を提供した上で、当該利用者の紹介を行った場合</t>
    <phoneticPr fontId="2"/>
  </si>
  <si>
    <t>・高齢者施設等感染対策向上加算(Ⅰ)</t>
    <phoneticPr fontId="2"/>
  </si>
  <si>
    <t>・第二種協定指定医療機関との間で、新興感染症の発生時等の対応を行う体制を確保していること
・協力医療機関等との間で、感染症（新興感染症を除く。）の発生時等の対応を取り決めるとともに、感染症の発生時等に、協力医療機関等と連携し適切に対応していること
・感染対策向上加算又は外来感染対策向上加算に係る届出を行った医療機関等が行う院内感染対策に関する研修又は訓練に１年に１回以上参加していること。</t>
    <rPh sb="52" eb="53">
      <t>トウ</t>
    </rPh>
    <rPh sb="131" eb="133">
      <t>カサン</t>
    </rPh>
    <phoneticPr fontId="2"/>
  </si>
  <si>
    <t>・高齢者施設等感染対策向上加算(Ⅱ)</t>
    <phoneticPr fontId="2"/>
  </si>
  <si>
    <t>・感染対策向上加算に係る届出を行った医療機関から、３年に１回以上、事業所内で感染者が発生した場合の対応に係る実地指導を受けていること。</t>
    <phoneticPr fontId="2"/>
  </si>
  <si>
    <t>・新興感染症等施設療養費</t>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</si>
  <si>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場合</t>
    <phoneticPr fontId="2"/>
  </si>
  <si>
    <t>・生産性向上推進体制加算(Ⅰ)　</t>
    <phoneticPr fontId="2"/>
  </si>
  <si>
    <t>(1)利用者の安全並びに介護サービスの質の確保及び職員の負担軽減に資する方策を検討するための委員会において、次に掲げる事項について必要な検討を行い、及び当該事項の実施を定期的に確認していること。
・介護機器を活用する場合における利用者の安全及びケアの質の確保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2"/>
  </si>
  <si>
    <t>(2)(1)の取組及び介護機器の活用による業務の効率化及びケアの質の確保並びに職員の負担軽減に関する実績があること。</t>
    <phoneticPr fontId="2"/>
  </si>
  <si>
    <t>(3)介護機器を複数種類活用していること。</t>
    <phoneticPr fontId="2"/>
  </si>
  <si>
    <t>(4)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2"/>
  </si>
  <si>
    <t>(5)事業年度ごとに(1)、(3)及び(4)の取組に関する実績を厚生労働省に報告すること。</t>
    <phoneticPr fontId="2"/>
  </si>
  <si>
    <t>・生産性向上推進体制加算(Ⅱ)　</t>
    <phoneticPr fontId="2"/>
  </si>
  <si>
    <t>(1)生産性向上推進体制加算(Ⅰ)の(1)に該当していること
(2)介護機器を活用していること
(3)事業年度ごとに(2)及び生産性向上推進体制加算(Ⅰ)の(1)の取組に関する実績を厚生労働省に報告すること。</t>
    <rPh sb="22" eb="24">
      <t>ガイトウ</t>
    </rPh>
    <phoneticPr fontId="2"/>
  </si>
  <si>
    <t>・介護職員等処遇改善加算（Ⅰ）～（Ⅴ）</t>
    <rPh sb="1" eb="3">
      <t>カイゴ</t>
    </rPh>
    <rPh sb="3" eb="5">
      <t>ショクイン</t>
    </rPh>
    <rPh sb="5" eb="6">
      <t>トウ</t>
    </rPh>
    <rPh sb="6" eb="8">
      <t>ショグウ</t>
    </rPh>
    <rPh sb="8" eb="10">
      <t>カイゼン</t>
    </rPh>
    <rPh sb="10" eb="12">
      <t>カサン</t>
    </rPh>
    <phoneticPr fontId="2"/>
  </si>
  <si>
    <t>（（介護予防）特定施設入居者生活介護費+加算単位数）×</t>
    <rPh sb="2" eb="4">
      <t>カイゴ</t>
    </rPh>
    <rPh sb="4" eb="6">
      <t>ヨボウ</t>
    </rPh>
    <rPh sb="7" eb="9">
      <t>トクテイ</t>
    </rPh>
    <rPh sb="9" eb="11">
      <t>シセツ</t>
    </rPh>
    <rPh sb="11" eb="14">
      <t>ニュウキョシャ</t>
    </rPh>
    <rPh sb="14" eb="16">
      <t>セイカツ</t>
    </rPh>
    <rPh sb="16" eb="18">
      <t>カイゴ</t>
    </rPh>
    <rPh sb="18" eb="19">
      <t>ヒ</t>
    </rPh>
    <rPh sb="20" eb="22">
      <t>カサン</t>
    </rPh>
    <phoneticPr fontId="2"/>
  </si>
  <si>
    <t>※生活機能向上連携加算
個別機能訓練加算を算定している場合、（Ⅰ）は算定できず、(Ⅱ)を算定する場合は100単位を算定する。</t>
    <phoneticPr fontId="2"/>
  </si>
  <si>
    <t>個別機能訓練加算（Ⅰ）</t>
    <rPh sb="0" eb="2">
      <t>コベツ</t>
    </rPh>
    <rPh sb="2" eb="4">
      <t>キノウ</t>
    </rPh>
    <rPh sb="4" eb="6">
      <t>クンレン</t>
    </rPh>
    <rPh sb="6" eb="8">
      <t>カサン</t>
    </rPh>
    <phoneticPr fontId="2"/>
  </si>
  <si>
    <t>個別機能訓練加算（Ⅱ）</t>
    <rPh sb="0" eb="2">
      <t>コベツ</t>
    </rPh>
    <rPh sb="2" eb="4">
      <t>キノウ</t>
    </rPh>
    <rPh sb="4" eb="6">
      <t>クンレン</t>
    </rPh>
    <rPh sb="6" eb="8">
      <t>カサン</t>
    </rPh>
    <phoneticPr fontId="2"/>
  </si>
  <si>
    <t>退居時情報提供加算</t>
    <rPh sb="0" eb="2">
      <t>タイキョ</t>
    </rPh>
    <rPh sb="2" eb="3">
      <t>ジ</t>
    </rPh>
    <rPh sb="3" eb="5">
      <t>ジョウホウ</t>
    </rPh>
    <rPh sb="5" eb="7">
      <t>テイキョウ</t>
    </rPh>
    <rPh sb="7" eb="9">
      <t>カサン</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</si>
  <si>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</si>
  <si>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</si>
  <si>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新興感染症等施設療養費</t>
    <rPh sb="0" eb="2">
      <t>シンコウ</t>
    </rPh>
    <rPh sb="2" eb="5">
      <t>カンセンショウ</t>
    </rPh>
    <rPh sb="5" eb="6">
      <t>トウ</t>
    </rPh>
    <rPh sb="6" eb="11">
      <t>シセツリョウヨウヒ</t>
    </rPh>
    <phoneticPr fontId="2"/>
  </si>
  <si>
    <t>介護職員等処遇改善加算</t>
    <rPh sb="4" eb="5">
      <t>トウ</t>
    </rPh>
    <phoneticPr fontId="2"/>
  </si>
  <si>
    <t>高齢者虐待防止のための取組
の状況</t>
    <phoneticPr fontId="2"/>
  </si>
  <si>
    <t>職員に対する周知の実施</t>
    <phoneticPr fontId="2"/>
  </si>
  <si>
    <t>ＡＤＬ維持等加算（Ⅰ）</t>
    <phoneticPr fontId="2"/>
  </si>
  <si>
    <t>ＡＤＬ維持等加算（Ⅱ）</t>
    <phoneticPr fontId="2"/>
  </si>
  <si>
    <t>（別添４）　介護保険自己負担額（参考：加算項目別報酬金額：5級地（地域加算10.45％））</t>
    <rPh sb="16" eb="18">
      <t>サンコウ</t>
    </rPh>
    <phoneticPr fontId="2"/>
  </si>
  <si>
    <r>
      <rPr>
        <sz val="10"/>
        <rFont val="ＭＳ 明朝"/>
        <family val="1"/>
        <charset val="128"/>
      </rPr>
      <t>看取り介護加算（Ⅰ）</t>
    </r>
    <r>
      <rPr>
        <sz val="9"/>
        <rFont val="ＭＳ 明朝"/>
        <family val="1"/>
        <charset val="128"/>
      </rPr>
      <t xml:space="preserve">
</t>
    </r>
    <r>
      <rPr>
        <sz val="8"/>
        <rFont val="ＭＳ 明朝"/>
        <family val="1"/>
        <charset val="128"/>
      </rPr>
      <t>（死亡日以前31日以上45日以下）</t>
    </r>
    <rPh sb="0" eb="2">
      <t>ミト</t>
    </rPh>
    <rPh sb="3" eb="5">
      <t>カイゴ</t>
    </rPh>
    <rPh sb="5" eb="7">
      <t>カサン</t>
    </rPh>
    <rPh sb="12" eb="14">
      <t>シボウ</t>
    </rPh>
    <rPh sb="14" eb="15">
      <t>ビ</t>
    </rPh>
    <rPh sb="15" eb="17">
      <t>イゼン</t>
    </rPh>
    <rPh sb="20" eb="22">
      <t>イジョウ</t>
    </rPh>
    <rPh sb="25" eb="27">
      <t>イカ</t>
    </rPh>
    <phoneticPr fontId="2"/>
  </si>
  <si>
    <r>
      <rPr>
        <sz val="10"/>
        <rFont val="ＭＳ 明朝"/>
        <family val="1"/>
        <charset val="128"/>
      </rPr>
      <t>看取り介護加算（Ⅰ）</t>
    </r>
    <r>
      <rPr>
        <sz val="9"/>
        <rFont val="ＭＳ 明朝"/>
        <family val="1"/>
        <charset val="128"/>
      </rPr>
      <t xml:space="preserve">
</t>
    </r>
    <r>
      <rPr>
        <sz val="8"/>
        <rFont val="ＭＳ 明朝"/>
        <family val="1"/>
        <charset val="128"/>
      </rPr>
      <t>（死亡日以前4日以上30日以下）</t>
    </r>
    <rPh sb="0" eb="2">
      <t>ミト</t>
    </rPh>
    <rPh sb="3" eb="5">
      <t>カイゴ</t>
    </rPh>
    <rPh sb="5" eb="7">
      <t>カサン</t>
    </rPh>
    <rPh sb="12" eb="14">
      <t>シボウ</t>
    </rPh>
    <rPh sb="14" eb="15">
      <t>ビ</t>
    </rPh>
    <rPh sb="15" eb="17">
      <t>イゼン</t>
    </rPh>
    <rPh sb="19" eb="21">
      <t>イジョウ</t>
    </rPh>
    <rPh sb="24" eb="26">
      <t>イカ</t>
    </rPh>
    <phoneticPr fontId="2"/>
  </si>
  <si>
    <r>
      <t xml:space="preserve">看取り介護加算（Ⅰ）
</t>
    </r>
    <r>
      <rPr>
        <sz val="9"/>
        <rFont val="ＭＳ 明朝"/>
        <family val="1"/>
        <charset val="128"/>
      </rPr>
      <t>（死亡日以前2日又は3日）</t>
    </r>
    <rPh sb="0" eb="2">
      <t>ミト</t>
    </rPh>
    <rPh sb="3" eb="5">
      <t>カイゴ</t>
    </rPh>
    <rPh sb="5" eb="7">
      <t>カサン</t>
    </rPh>
    <rPh sb="12" eb="14">
      <t>シボウ</t>
    </rPh>
    <rPh sb="14" eb="15">
      <t>ビ</t>
    </rPh>
    <rPh sb="15" eb="17">
      <t>イゼン</t>
    </rPh>
    <rPh sb="18" eb="19">
      <t>ニチ</t>
    </rPh>
    <rPh sb="19" eb="20">
      <t>マタ</t>
    </rPh>
    <rPh sb="22" eb="23">
      <t>ニチ</t>
    </rPh>
    <phoneticPr fontId="2"/>
  </si>
  <si>
    <r>
      <rPr>
        <sz val="10"/>
        <rFont val="ＭＳ 明朝"/>
        <family val="1"/>
        <charset val="128"/>
      </rPr>
      <t>看取り介護加算（Ⅱ）</t>
    </r>
    <r>
      <rPr>
        <sz val="9"/>
        <rFont val="ＭＳ 明朝"/>
        <family val="1"/>
        <charset val="128"/>
      </rPr>
      <t xml:space="preserve">
</t>
    </r>
    <r>
      <rPr>
        <sz val="8"/>
        <rFont val="ＭＳ 明朝"/>
        <family val="1"/>
        <charset val="128"/>
      </rPr>
      <t>（死亡日以前31日以上45日以下）</t>
    </r>
    <rPh sb="0" eb="2">
      <t>ミト</t>
    </rPh>
    <rPh sb="3" eb="5">
      <t>カイゴ</t>
    </rPh>
    <rPh sb="5" eb="7">
      <t>カサン</t>
    </rPh>
    <rPh sb="12" eb="14">
      <t>シボウ</t>
    </rPh>
    <rPh sb="14" eb="15">
      <t>ビ</t>
    </rPh>
    <rPh sb="15" eb="17">
      <t>イゼン</t>
    </rPh>
    <rPh sb="20" eb="22">
      <t>イジョウ</t>
    </rPh>
    <rPh sb="25" eb="27">
      <t>イカ</t>
    </rPh>
    <phoneticPr fontId="2"/>
  </si>
  <si>
    <r>
      <rPr>
        <sz val="10"/>
        <rFont val="ＭＳ 明朝"/>
        <family val="1"/>
        <charset val="128"/>
      </rPr>
      <t>看取り介護加算（Ⅱ）</t>
    </r>
    <r>
      <rPr>
        <sz val="9"/>
        <rFont val="ＭＳ 明朝"/>
        <family val="1"/>
        <charset val="128"/>
      </rPr>
      <t xml:space="preserve">
</t>
    </r>
    <r>
      <rPr>
        <sz val="8"/>
        <rFont val="ＭＳ 明朝"/>
        <family val="1"/>
        <charset val="128"/>
      </rPr>
      <t>（死亡日以前4日以上30日以下）</t>
    </r>
    <rPh sb="0" eb="2">
      <t>ミト</t>
    </rPh>
    <rPh sb="3" eb="5">
      <t>カイゴ</t>
    </rPh>
    <rPh sb="5" eb="7">
      <t>カサン</t>
    </rPh>
    <rPh sb="12" eb="14">
      <t>シボウ</t>
    </rPh>
    <rPh sb="14" eb="15">
      <t>ビ</t>
    </rPh>
    <rPh sb="15" eb="17">
      <t>イゼン</t>
    </rPh>
    <rPh sb="19" eb="21">
      <t>イジョウ</t>
    </rPh>
    <rPh sb="24" eb="26">
      <t>イカ</t>
    </rPh>
    <phoneticPr fontId="2"/>
  </si>
  <si>
    <r>
      <t xml:space="preserve">看取り介護加算（Ⅱ）
</t>
    </r>
    <r>
      <rPr>
        <sz val="9"/>
        <rFont val="ＭＳ 明朝"/>
        <family val="1"/>
        <charset val="128"/>
      </rPr>
      <t>（死亡日以前2日又は3日）</t>
    </r>
    <rPh sb="0" eb="2">
      <t>ミト</t>
    </rPh>
    <rPh sb="3" eb="5">
      <t>カイゴ</t>
    </rPh>
    <rPh sb="5" eb="7">
      <t>カサン</t>
    </rPh>
    <rPh sb="12" eb="14">
      <t>シボウ</t>
    </rPh>
    <rPh sb="14" eb="15">
      <t>ビ</t>
    </rPh>
    <rPh sb="15" eb="17">
      <t>イゼン</t>
    </rPh>
    <rPh sb="18" eb="19">
      <t>ニチ</t>
    </rPh>
    <rPh sb="19" eb="20">
      <t>マタ</t>
    </rPh>
    <rPh sb="22" eb="23">
      <t>ニチ</t>
    </rPh>
    <phoneticPr fontId="2"/>
  </si>
  <si>
    <t xml:space="preserve">・指定訪問リハビリテーション事業所等の理学療法士、作業療法士、言語聴覚士又は医師（以下、「理学療法士等」という。）の助言に基づき、機能訓練指導員、看護職員、介護職員、生活相談員その他の職種の者（以下、「機能訓練指導員等」という。）と共同してアセスメント、利用者の身体の状況等の評価及び個別機能訓練計画の作成を行っていること。
（個別機能訓練加算を算定する場合は算定しない。）
</t>
    <rPh sb="1" eb="3">
      <t>シテイ</t>
    </rPh>
    <rPh sb="3" eb="5">
      <t>ホウモン</t>
    </rPh>
    <rPh sb="14" eb="17">
      <t>ジギョウショ</t>
    </rPh>
    <rPh sb="17" eb="18">
      <t>トウ</t>
    </rPh>
    <rPh sb="19" eb="21">
      <t>リガク</t>
    </rPh>
    <rPh sb="21" eb="24">
      <t>リョウホウシ</t>
    </rPh>
    <rPh sb="25" eb="27">
      <t>サギョウ</t>
    </rPh>
    <rPh sb="27" eb="30">
      <t>リョウホウシ</t>
    </rPh>
    <rPh sb="31" eb="36">
      <t>ゲンゴチョウカクシ</t>
    </rPh>
    <rPh sb="36" eb="37">
      <t>マタ</t>
    </rPh>
    <rPh sb="38" eb="40">
      <t>イシ</t>
    </rPh>
    <rPh sb="41" eb="43">
      <t>イカ</t>
    </rPh>
    <rPh sb="50" eb="51">
      <t>トウ</t>
    </rPh>
    <rPh sb="58" eb="60">
      <t>ジョゲン</t>
    </rPh>
    <rPh sb="61" eb="62">
      <t>モト</t>
    </rPh>
    <rPh sb="65" eb="67">
      <t>キノウ</t>
    </rPh>
    <rPh sb="67" eb="69">
      <t>クンレン</t>
    </rPh>
    <rPh sb="69" eb="72">
      <t>シドウイン</t>
    </rPh>
    <rPh sb="73" eb="75">
      <t>カンゴ</t>
    </rPh>
    <rPh sb="75" eb="77">
      <t>ショクイン</t>
    </rPh>
    <rPh sb="78" eb="80">
      <t>カイゴ</t>
    </rPh>
    <rPh sb="80" eb="82">
      <t>ショクイン</t>
    </rPh>
    <rPh sb="83" eb="85">
      <t>セイカツ</t>
    </rPh>
    <rPh sb="85" eb="88">
      <t>ソウダンイン</t>
    </rPh>
    <rPh sb="90" eb="91">
      <t>タ</t>
    </rPh>
    <rPh sb="92" eb="94">
      <t>ショクシュ</t>
    </rPh>
    <rPh sb="95" eb="96">
      <t>モノ</t>
    </rPh>
    <rPh sb="101" eb="103">
      <t>キノウ</t>
    </rPh>
    <rPh sb="103" eb="105">
      <t>クンレン</t>
    </rPh>
    <rPh sb="105" eb="108">
      <t>シドウイン</t>
    </rPh>
    <rPh sb="116" eb="118">
      <t>キョウドウ</t>
    </rPh>
    <rPh sb="127" eb="130">
      <t>リヨウシャ</t>
    </rPh>
    <rPh sb="131" eb="133">
      <t>シンタイ</t>
    </rPh>
    <rPh sb="134" eb="136">
      <t>ジョウキョウ</t>
    </rPh>
    <rPh sb="136" eb="137">
      <t>トウ</t>
    </rPh>
    <rPh sb="138" eb="140">
      <t>ヒョウカ</t>
    </rPh>
    <rPh sb="140" eb="141">
      <t>オヨ</t>
    </rPh>
    <rPh sb="142" eb="144">
      <t>コベツ</t>
    </rPh>
    <rPh sb="144" eb="146">
      <t>キノウ</t>
    </rPh>
    <rPh sb="146" eb="148">
      <t>クンレン</t>
    </rPh>
    <rPh sb="148" eb="150">
      <t>ケイカク</t>
    </rPh>
    <rPh sb="151" eb="153">
      <t>サクセイ</t>
    </rPh>
    <rPh sb="154" eb="155">
      <t>オコナ</t>
    </rPh>
    <rPh sb="164" eb="170">
      <t>コベツキノウクンレン</t>
    </rPh>
    <rPh sb="170" eb="172">
      <t>カサン</t>
    </rPh>
    <rPh sb="173" eb="175">
      <t>サンテイ</t>
    </rPh>
    <rPh sb="177" eb="179">
      <t>バアイ</t>
    </rPh>
    <rPh sb="180" eb="182">
      <t>サンテイ</t>
    </rPh>
    <phoneticPr fontId="2"/>
  </si>
  <si>
    <t>・指定訪問リハビリテーション事業所等の理学療法士等が、事業所を訪問し、機能訓練指導員等と共同してアセスメント、利用者の身体の状況等の評価及び個別機能訓練計画の作成を行っていること。
（個別機能訓練加算を算定する場合は100単位を算定する）</t>
    <rPh sb="1" eb="3">
      <t>シテイ</t>
    </rPh>
    <rPh sb="3" eb="5">
      <t>ホウモン</t>
    </rPh>
    <rPh sb="14" eb="17">
      <t>ジギョウショ</t>
    </rPh>
    <rPh sb="17" eb="18">
      <t>トウ</t>
    </rPh>
    <rPh sb="19" eb="21">
      <t>リガク</t>
    </rPh>
    <rPh sb="21" eb="24">
      <t>リョウホウシ</t>
    </rPh>
    <rPh sb="24" eb="25">
      <t>トウ</t>
    </rPh>
    <rPh sb="27" eb="30">
      <t>ジギョウショ</t>
    </rPh>
    <rPh sb="31" eb="33">
      <t>ホウモン</t>
    </rPh>
    <rPh sb="35" eb="37">
      <t>キノウ</t>
    </rPh>
    <rPh sb="37" eb="39">
      <t>クンレン</t>
    </rPh>
    <rPh sb="39" eb="42">
      <t>シドウイン</t>
    </rPh>
    <rPh sb="42" eb="43">
      <t>トウ</t>
    </rPh>
    <rPh sb="44" eb="46">
      <t>キョウドウ</t>
    </rPh>
    <rPh sb="55" eb="58">
      <t>リヨウシャ</t>
    </rPh>
    <rPh sb="59" eb="61">
      <t>シンタイ</t>
    </rPh>
    <rPh sb="62" eb="64">
      <t>ジョウキョウ</t>
    </rPh>
    <rPh sb="64" eb="65">
      <t>トウ</t>
    </rPh>
    <rPh sb="66" eb="68">
      <t>ヒョウカ</t>
    </rPh>
    <rPh sb="68" eb="69">
      <t>オヨ</t>
    </rPh>
    <rPh sb="70" eb="72">
      <t>コベツ</t>
    </rPh>
    <rPh sb="72" eb="74">
      <t>キノウ</t>
    </rPh>
    <rPh sb="74" eb="76">
      <t>クンレン</t>
    </rPh>
    <rPh sb="76" eb="78">
      <t>ケイカク</t>
    </rPh>
    <rPh sb="79" eb="81">
      <t>サクセイ</t>
    </rPh>
    <rPh sb="82" eb="83">
      <t>オコナ</t>
    </rPh>
    <rPh sb="111" eb="113">
      <t>タンイ</t>
    </rPh>
    <rPh sb="114" eb="116">
      <t>サンテイ</t>
    </rPh>
    <phoneticPr fontId="2"/>
  </si>
  <si>
    <t>・ＡＤＬ維持等加算（Ⅰ）【要支援と短期利用は除く】</t>
    <rPh sb="4" eb="6">
      <t>イジ</t>
    </rPh>
    <rPh sb="6" eb="7">
      <t>トウ</t>
    </rPh>
    <rPh sb="7" eb="9">
      <t>カサン</t>
    </rPh>
    <phoneticPr fontId="2"/>
  </si>
  <si>
    <t>・ＡＤＬ維持等加算（Ⅱ）【要支援と短期利用は除く】</t>
    <rPh sb="4" eb="6">
      <t>イジ</t>
    </rPh>
    <rPh sb="6" eb="7">
      <t>トウ</t>
    </rPh>
    <rPh sb="7" eb="9">
      <t>カサン</t>
    </rPh>
    <phoneticPr fontId="2"/>
  </si>
  <si>
    <t>・退院・退所時連携加算【要支援と短期利用は除く】</t>
    <rPh sb="1" eb="3">
      <t>タイイン</t>
    </rPh>
    <rPh sb="4" eb="6">
      <t>タイショ</t>
    </rPh>
    <rPh sb="6" eb="7">
      <t>ジ</t>
    </rPh>
    <rPh sb="7" eb="9">
      <t>レンケイ</t>
    </rPh>
    <rPh sb="9" eb="11">
      <t>カサン</t>
    </rPh>
    <phoneticPr fontId="2"/>
  </si>
  <si>
    <t xml:space="preserve">別に厚生労働大臣が定める基準に対して適合している介護職員等の賃金の改善等を実施しているものとして、東大阪市長に届け出ている場合。
</t>
    <rPh sb="28" eb="29">
      <t>トウ</t>
    </rPh>
    <rPh sb="49" eb="54">
      <t>ヒガシオオサカシチョウ</t>
    </rPh>
    <phoneticPr fontId="2"/>
  </si>
  <si>
    <t>ヶ所</t>
  </si>
  <si>
    <t>回</t>
  </si>
  <si>
    <t>：</t>
    <phoneticPr fontId="2"/>
  </si>
  <si>
    <t>以上</t>
    <phoneticPr fontId="2"/>
  </si>
  <si>
    <t>室）</t>
    <rPh sb="0" eb="1">
      <t>シツ</t>
    </rPh>
    <phoneticPr fontId="2"/>
  </si>
  <si>
    <t>室(</t>
    <rPh sb="0" eb="1">
      <t>シツ</t>
    </rPh>
    <phoneticPr fontId="2"/>
  </si>
  <si>
    <t>届出又は登録(指定)をした室数</t>
    <rPh sb="0" eb="2">
      <t>トドケデ</t>
    </rPh>
    <rPh sb="2" eb="3">
      <t>マタ</t>
    </rPh>
    <rPh sb="7" eb="9">
      <t>シテイ</t>
    </rPh>
    <rPh sb="13" eb="14">
      <t>シツ</t>
    </rPh>
    <rPh sb="14" eb="15">
      <t>スウ</t>
    </rPh>
    <phoneticPr fontId="2"/>
  </si>
  <si>
    <t>共用
施設</t>
    <rPh sb="0" eb="2">
      <t>キョウヨウ</t>
    </rPh>
    <rPh sb="3" eb="5">
      <t>シセツ</t>
    </rPh>
    <phoneticPr fontId="2"/>
  </si>
  <si>
    <t>人</t>
  </si>
  <si>
    <t xml:space="preserve">夜勤帯の設定時間（ </t>
    <rPh sb="0" eb="2">
      <t>ヤキン</t>
    </rPh>
    <rPh sb="2" eb="3">
      <t>タイ</t>
    </rPh>
    <rPh sb="4" eb="6">
      <t>セッテイ</t>
    </rPh>
    <rPh sb="6" eb="8">
      <t>ジカン</t>
    </rPh>
    <phoneticPr fontId="2"/>
  </si>
  <si>
    <t xml:space="preserve"> 時～</t>
    <phoneticPr fontId="2"/>
  </si>
  <si>
    <t xml:space="preserve"> 時）</t>
    <phoneticPr fontId="2"/>
  </si>
  <si>
    <t>：1</t>
  </si>
  <si>
    <t>１０年
以上</t>
    <rPh sb="2" eb="3">
      <t>ネン</t>
    </rPh>
    <rPh sb="4" eb="6">
      <t>イジョウ</t>
    </rPh>
    <phoneticPr fontId="2"/>
  </si>
  <si>
    <t>５年以上
１０年
未満</t>
    <rPh sb="1" eb="4">
      <t>ネンイジョウ</t>
    </rPh>
    <rPh sb="7" eb="8">
      <t>ネン</t>
    </rPh>
    <rPh sb="9" eb="11">
      <t>ミマン</t>
    </rPh>
    <phoneticPr fontId="2"/>
  </si>
  <si>
    <t>生活相談員</t>
    <rPh sb="0" eb="5">
      <t>セイカツソウダンイン</t>
    </rPh>
    <phoneticPr fontId="2"/>
  </si>
  <si>
    <t>機能訓練指導員</t>
    <phoneticPr fontId="2"/>
  </si>
  <si>
    <t>プラン１</t>
  </si>
  <si>
    <t>歳</t>
    <phoneticPr fontId="2"/>
  </si>
  <si>
    <t>人　／</t>
    <rPh sb="0" eb="1">
      <t>ニン</t>
    </rPh>
    <phoneticPr fontId="2"/>
  </si>
  <si>
    <t>10その他</t>
    <phoneticPr fontId="2"/>
  </si>
  <si>
    <t>所在地</t>
    <phoneticPr fontId="2"/>
  </si>
  <si>
    <t>（別添２）有料老人ホーム・サービス付き高齢者向け住宅が提供するサービスの一覧表</t>
    <rPh sb="1" eb="3">
      <t>ベッテン</t>
    </rPh>
    <rPh sb="5" eb="7">
      <t>ユウリョウ</t>
    </rPh>
    <rPh sb="7" eb="9">
      <t>ロウジン</t>
    </rPh>
    <rPh sb="17" eb="18">
      <t>ツ</t>
    </rPh>
    <rPh sb="19" eb="22">
      <t>コウレイシャ</t>
    </rPh>
    <rPh sb="22" eb="23">
      <t>ム</t>
    </rPh>
    <rPh sb="24" eb="26">
      <t>ジュウタク</t>
    </rPh>
    <rPh sb="27" eb="29">
      <t>テイキョウ</t>
    </rPh>
    <rPh sb="36" eb="39">
      <t>イチランヒョウ</t>
    </rPh>
    <phoneticPr fontId="2"/>
  </si>
  <si>
    <t>自己負担分／月
(１割負担の場合)</t>
    <phoneticPr fontId="2"/>
  </si>
  <si>
    <t>自己負担分／月
(２割負担の場合)</t>
    <phoneticPr fontId="2"/>
  </si>
  <si>
    <t>自己負担分／月
(３割負担の場合)</t>
    <phoneticPr fontId="2"/>
  </si>
  <si>
    <t>記入漏れチェック</t>
    <rPh sb="0" eb="2">
      <t>キニュウ</t>
    </rPh>
    <rPh sb="2" eb="3">
      <t>モ</t>
    </rPh>
    <phoneticPr fontId="2"/>
  </si>
  <si>
    <t>ホームページを開設していない場合は「なし」と入力</t>
    <phoneticPr fontId="2"/>
  </si>
  <si>
    <t>※別添１（別に実施する介護サービス一覧表）</t>
    <rPh sb="1" eb="3">
      <t>ベッテン</t>
    </rPh>
    <rPh sb="5" eb="6">
      <t>ベツ</t>
    </rPh>
    <rPh sb="7" eb="9">
      <t>ジッシ</t>
    </rPh>
    <rPh sb="11" eb="13">
      <t>カイゴ</t>
    </rPh>
    <rPh sb="17" eb="19">
      <t>イチラン</t>
    </rPh>
    <rPh sb="19" eb="20">
      <t>ヒョウ</t>
    </rPh>
    <phoneticPr fontId="2"/>
  </si>
  <si>
    <t>職員専用の便所は除く</t>
  </si>
  <si>
    <t>※面積について</t>
    <rPh sb="1" eb="3">
      <t>メンセキ</t>
    </rPh>
    <phoneticPr fontId="2"/>
  </si>
  <si>
    <t>【有料】</t>
    <phoneticPr fontId="2"/>
  </si>
  <si>
    <t>【サ高住】</t>
    <phoneticPr fontId="2"/>
  </si>
  <si>
    <t xml:space="preserve">登録している面積を入力してください。
</t>
    <phoneticPr fontId="2"/>
  </si>
  <si>
    <t xml:space="preserve">内法面積…壁の内側の部分の寸法で求められた面積
</t>
    <phoneticPr fontId="2"/>
  </si>
  <si>
    <t>壁芯面積…壁などの中心線で囲まれた部分の面積</t>
    <phoneticPr fontId="2"/>
  </si>
  <si>
    <t>面積表示は「トイレ・収納設備等を含む壁芯面積で表示している」を選択してください。</t>
    <phoneticPr fontId="2"/>
  </si>
  <si>
    <t>トイレ、収納設備等を除く内法面積を入力してください(H26年3月31日以前の施設除く)</t>
    <rPh sb="40" eb="41">
      <t>ノゾ</t>
    </rPh>
    <phoneticPr fontId="2"/>
  </si>
  <si>
    <t xml:space="preserve">契約上の職員配置比率を入力してください。
</t>
    <phoneticPr fontId="2"/>
  </si>
  <si>
    <t>消費者にホームのアピール等を行う自由記述部分です。</t>
  </si>
  <si>
    <t>委託業者名等</t>
    <phoneticPr fontId="2"/>
  </si>
  <si>
    <t>「委託」を選択した場合、「委託業者名」を必ず入力してください。</t>
  </si>
  <si>
    <t>介護職員基礎研修、ホームヘルパー1級、ホームヘルパー2級の資格保持者は、「介護職員初任者研修修了者」と入力してください。</t>
    <phoneticPr fontId="2"/>
  </si>
  <si>
    <t>「５職員体制（特定施設入居者生活介護等の提供体制）」と一致。</t>
    <phoneticPr fontId="2"/>
  </si>
  <si>
    <t>・ホームの職員として、サービスを提供する職員数を入力してください。</t>
  </si>
  <si>
    <t>【注意】あくまでホームの職員の数のみを入力し、多くの職員がホームに勤務していると消費者に誤認されないことが重要です。</t>
    <phoneticPr fontId="2"/>
  </si>
  <si>
    <t>エクセルの編集ロックパスワードは「higashiosaka」です</t>
    <rPh sb="5" eb="7">
      <t>ヘンシュウ</t>
    </rPh>
    <phoneticPr fontId="2"/>
  </si>
  <si>
    <t>（職種別の職員数）の職員数</t>
    <rPh sb="1" eb="4">
      <t>ショクシュベツ</t>
    </rPh>
    <rPh sb="5" eb="8">
      <t>ショクインスウ</t>
    </rPh>
    <rPh sb="10" eb="12">
      <t>ショクイン</t>
    </rPh>
    <rPh sb="12" eb="13">
      <t>スウ</t>
    </rPh>
    <phoneticPr fontId="2"/>
  </si>
  <si>
    <t>宿直者を除き、夜勤者数と最少時人数を入力してください。</t>
    <phoneticPr fontId="2"/>
  </si>
  <si>
    <t>景品表示法指定告示により、休憩時間等で持ち場を離れる職員を除き、</t>
    <phoneticPr fontId="2"/>
  </si>
  <si>
    <t>夜勤帯で最も手薄になる時間の職員数を入力してください。</t>
    <phoneticPr fontId="2"/>
  </si>
  <si>
    <t>仮に夜勤1名の場合、最少時は0名と入力してください。</t>
    <phoneticPr fontId="2"/>
  </si>
  <si>
    <t>また、看護・介護職員1名ずつの場合、最少時はそれぞれ0名と入力してください。</t>
    <phoneticPr fontId="2"/>
  </si>
  <si>
    <t>①非専従者の場合、常勤換算する時点で調整してください。</t>
  </si>
  <si>
    <t>※自立者対応職員の人数表示は、介護費等を受領しない場合にも必要です。</t>
  </si>
  <si>
    <t>③外部委託する職種があればその旨を「備考欄」に入力してください。</t>
  </si>
  <si>
    <t>②介護付ホームで介護・看護職員については、「老企52号に基づく個別選択サービスを行う職員」、</t>
    <phoneticPr fontId="2"/>
  </si>
  <si>
    <t>　「自立者に対応する職員」がいる場合、常勤換算人数欄に内数を入力してください（特定施設の人員算定上で除外するため）。</t>
    <phoneticPr fontId="2"/>
  </si>
  <si>
    <t>常勤換算人数とは、当該事業所の従業者の勤務延時間数を当該事業所において常勤の従業者が</t>
    <phoneticPr fontId="2"/>
  </si>
  <si>
    <t>勤務すべき時間数で除することにより、当該事業所の従業者の人数を常勤の従業者の人数に換算</t>
    <phoneticPr fontId="2"/>
  </si>
  <si>
    <t>した人数をいいます。</t>
    <phoneticPr fontId="2"/>
  </si>
  <si>
    <t>入居契約書に規定する改定方法との整合性を図ってください。</t>
  </si>
  <si>
    <t>プラン３</t>
    <phoneticPr fontId="2"/>
  </si>
  <si>
    <t>プラン４</t>
    <phoneticPr fontId="2"/>
  </si>
  <si>
    <t>プラン５</t>
    <phoneticPr fontId="2"/>
  </si>
  <si>
    <t>プラン６</t>
    <phoneticPr fontId="2"/>
  </si>
  <si>
    <t>プラン７</t>
    <phoneticPr fontId="2"/>
  </si>
  <si>
    <t>プラン８</t>
    <phoneticPr fontId="2"/>
  </si>
  <si>
    <t>プラン９</t>
    <phoneticPr fontId="2"/>
  </si>
  <si>
    <t>プラン１０</t>
    <phoneticPr fontId="2"/>
  </si>
  <si>
    <t>　必要に応じてご利用ください。</t>
    <rPh sb="1" eb="3">
      <t>ヒツヨウ</t>
    </rPh>
    <rPh sb="4" eb="5">
      <t>オウ</t>
    </rPh>
    <rPh sb="8" eb="10">
      <t>リヨウ</t>
    </rPh>
    <phoneticPr fontId="2"/>
  </si>
  <si>
    <t>※このシートの３６行目～１１９行目にかけてプラン３～プラン１０までの記入欄を用意しているので、</t>
    <rPh sb="9" eb="11">
      <t>ギョウメ</t>
    </rPh>
    <rPh sb="15" eb="17">
      <t>ギョウメ</t>
    </rPh>
    <rPh sb="34" eb="36">
      <t>キニュウ</t>
    </rPh>
    <rPh sb="36" eb="37">
      <t>ラン</t>
    </rPh>
    <rPh sb="38" eb="40">
      <t>ヨウイ</t>
    </rPh>
    <phoneticPr fontId="2"/>
  </si>
  <si>
    <t>経管栄養には、胃ろうと腸ろう、経鼻経管を含みます。</t>
  </si>
  <si>
    <t>（要支援1）＝0.375、（要支援2）＝0.375、</t>
  </si>
  <si>
    <t>（要介護1）＝1、（要介護2）＝2、（要介護3）＝3、</t>
  </si>
  <si>
    <t>（要介護4）＝4、（要介護5）＝5</t>
  </si>
  <si>
    <t>・平均介護度は、小数点第3位を四捨五入してください。</t>
  </si>
  <si>
    <t>【計算式】</t>
  </si>
  <si>
    <t>（　　要介護・要支援　　）　（入居者数）　　　　（計）</t>
  </si>
  <si>
    <t>（要支援1・2）０．３７５　 ×　１５人　　　　＝５．６２５</t>
  </si>
  <si>
    <t>（　要介護1　）　 １　　　　×　　２人　　　　＝ 　　 ２　</t>
  </si>
  <si>
    <t>（　要介護2　）　 ２　　　　×　　５人　　　　＝　　１０　</t>
  </si>
  <si>
    <t>（　要介護3　） 　３　　　　×　　８人　　　　＝　　２４　</t>
  </si>
  <si>
    <t>（　要介護4　） 　４　　　　×　１０人　　　　＝　　４０　</t>
  </si>
  <si>
    <t>（　要介護5　） 　５　　　　×　　５人　　　　＝　　２５　　　　</t>
  </si>
  <si>
    <t>（合計)　　　　　　　　　　　　　  ４５人　 　　　  １０６．６２５</t>
  </si>
  <si>
    <t>【平均介護度】</t>
  </si>
  <si>
    <t>　１０６．６２５（合計）／４５人（入居者数合計）≒２．３７　</t>
  </si>
  <si>
    <t>平均介護度の算出方法は、以下のとおりです。</t>
    <phoneticPr fontId="2"/>
  </si>
  <si>
    <t>東大阪市福祉部指導監査室法人・高齢者施設課</t>
    <phoneticPr fontId="2"/>
  </si>
  <si>
    <t>06－4309－3315</t>
    <phoneticPr fontId="2"/>
  </si>
  <si>
    <t>06-4309-3848</t>
    <phoneticPr fontId="2"/>
  </si>
  <si>
    <t>9：00～17：30</t>
    <phoneticPr fontId="2"/>
  </si>
  <si>
    <t>土日祝祭日</t>
    <phoneticPr fontId="2"/>
  </si>
  <si>
    <t>大阪府国民健康保険団体連合会　苦情相談窓口</t>
    <phoneticPr fontId="2"/>
  </si>
  <si>
    <t>06－6949－5418</t>
    <phoneticPr fontId="2"/>
  </si>
  <si>
    <t>9：00～17：00</t>
    <phoneticPr fontId="2"/>
  </si>
  <si>
    <t>有料老人ホーム設置時の老人福祉法第２９条第１項に規定する届出</t>
  </si>
  <si>
    <t>東大阪市福祉部高齢介護室地域包括ケア推進課</t>
    <phoneticPr fontId="2"/>
  </si>
  <si>
    <t>06－4309－3013</t>
    <phoneticPr fontId="2"/>
  </si>
  <si>
    <t>06－4309－3814</t>
    <phoneticPr fontId="2"/>
  </si>
  <si>
    <t>（（介護予防）特定施設入居者生活介護費+加算単位数）×</t>
    <phoneticPr fontId="2"/>
  </si>
  <si>
    <t>山田　太郎</t>
    <phoneticPr fontId="2"/>
  </si>
  <si>
    <t>さくらそう・施設長</t>
    <phoneticPr fontId="2"/>
  </si>
  <si>
    <t>かぶしきがいしゃ　さくらそう</t>
    <phoneticPr fontId="2"/>
  </si>
  <si>
    <t>株式会社　さくらそう</t>
    <phoneticPr fontId="2"/>
  </si>
  <si>
    <t>577－0001</t>
    <phoneticPr fontId="2"/>
  </si>
  <si>
    <t>大阪府東大阪市徳庵本町一丁目1番1号</t>
    <phoneticPr fontId="2"/>
  </si>
  <si>
    <t>○○○-○○○-○○○○/●●●-●●●-●●●●</t>
    <phoneticPr fontId="2"/>
  </si>
  <si>
    <t xml:space="preserve">yamada@osaka.jp </t>
    <phoneticPr fontId="2"/>
  </si>
  <si>
    <t>www.abcdef.co.jp</t>
    <phoneticPr fontId="2"/>
  </si>
  <si>
    <t>代表取締役</t>
    <phoneticPr fontId="2"/>
  </si>
  <si>
    <t>鈴木　一</t>
    <phoneticPr fontId="2"/>
  </si>
  <si>
    <t>12年2月2日</t>
    <phoneticPr fontId="2"/>
  </si>
  <si>
    <t>平成</t>
  </si>
  <si>
    <t>介護保険事業、不動産業</t>
    <phoneticPr fontId="2"/>
  </si>
  <si>
    <t>かいごつきゆうりょうろうじんほーむ　さくらそう</t>
    <phoneticPr fontId="2"/>
  </si>
  <si>
    <t>介護付有料老人ホーム　さくらそう</t>
    <phoneticPr fontId="2"/>
  </si>
  <si>
    <t>介護付（一般型特定施設入居者生活介護を提供する場合）</t>
  </si>
  <si>
    <t>ＪＲ学研都市線「住道駅」より約655m（徒歩約9分）</t>
    <phoneticPr fontId="2"/>
  </si>
  <si>
    <t>施設長</t>
    <phoneticPr fontId="2"/>
  </si>
  <si>
    <t>20年8月6日</t>
    <phoneticPr fontId="2"/>
  </si>
  <si>
    <t>東大阪市</t>
    <phoneticPr fontId="2"/>
  </si>
  <si>
    <t>270123456</t>
    <phoneticPr fontId="2"/>
  </si>
  <si>
    <t>賃借権</t>
  </si>
  <si>
    <t>あり</t>
  </si>
  <si>
    <t>令和</t>
  </si>
  <si>
    <t>20年4月1日</t>
    <phoneticPr fontId="2"/>
  </si>
  <si>
    <t>20年3月31日</t>
    <phoneticPr fontId="2"/>
  </si>
  <si>
    <t>20年2月1日</t>
    <phoneticPr fontId="2"/>
  </si>
  <si>
    <t>有料老人ホーム</t>
    <phoneticPr fontId="2"/>
  </si>
  <si>
    <t>耐火建築物</t>
  </si>
  <si>
    <t>鉄筋コンクリート造</t>
  </si>
  <si>
    <t>一般居室個室</t>
  </si>
  <si>
    <t>一般居室相部屋（夫婦・親族）</t>
  </si>
  <si>
    <t>一般居室相部屋（夫婦・親族以外）</t>
  </si>
  <si>
    <t>介護居室個室</t>
  </si>
  <si>
    <t>一時介護室</t>
  </si>
  <si>
    <t>○</t>
  </si>
  <si>
    <t>×</t>
  </si>
  <si>
    <t>1人部屋</t>
    <phoneticPr fontId="2"/>
  </si>
  <si>
    <t>2人部屋</t>
  </si>
  <si>
    <t>個室は、居室内の浴室でなく、共用施設に設置するユニットバス等の個室を指します。</t>
    <phoneticPr fontId="2"/>
  </si>
  <si>
    <t>・「賃借権、地上権」を選択した場合も、「所有者の抵当権」を入力してください。</t>
  </si>
  <si>
    <t>・「賃借権」を選択した場合、「契約の自動更新、賃貸借契約の期間」を入力してください。</t>
  </si>
  <si>
    <t>「記入年月日、記入者名、ホーム名（設置者）・職名」を入力してください。</t>
  </si>
  <si>
    <t>登記事項との整合性を図ってください。</t>
  </si>
  <si>
    <t>設置者が実施するホーム以外の主な事業種類を入力してください。</t>
    <phoneticPr fontId="2"/>
  </si>
  <si>
    <t>介護保険事業の内容については詳細を（別添1）に入力してください。</t>
  </si>
  <si>
    <t>東大阪市に届出又は登録を行っている、ホームの正式名称を入力してください。</t>
  </si>
  <si>
    <t>有料は「住宅型」又は「介護付」を選択、
サ高住は【省略】してください。</t>
    <phoneticPr fontId="2"/>
  </si>
  <si>
    <t>・特定施設入居者生活介護指定日及び介護予防特定施設入居者生活介護指定日は、</t>
    <phoneticPr fontId="2"/>
  </si>
  <si>
    <t>　直近の指定日を入力してください。</t>
    <phoneticPr fontId="2"/>
  </si>
  <si>
    <t>・介護保険事業者は、6年ごとに指定の更新を受けなければ、指定の効力を失います。</t>
    <phoneticPr fontId="2"/>
  </si>
  <si>
    <t>　必ず更新の手続を行ってください。</t>
    <phoneticPr fontId="2"/>
  </si>
  <si>
    <t>サ高住は選択してください。（有料は【省略】してください。）</t>
    <phoneticPr fontId="2"/>
  </si>
  <si>
    <t>個室</t>
  </si>
  <si>
    <t>機械浴</t>
  </si>
  <si>
    <t>チェアー浴</t>
  </si>
  <si>
    <t>食堂</t>
    <rPh sb="0" eb="2">
      <t>ショクドウ</t>
    </rPh>
    <phoneticPr fontId="2"/>
  </si>
  <si>
    <t>㎡</t>
  </si>
  <si>
    <t>×</t>
    <phoneticPr fontId="2"/>
  </si>
  <si>
    <t>（両手すり設置後の内法幅）</t>
  </si>
  <si>
    <t>ｍ</t>
  </si>
  <si>
    <t>指針による基準</t>
    <rPh sb="0" eb="2">
      <t>シシン</t>
    </rPh>
    <rPh sb="5" eb="7">
      <t>キジュン</t>
    </rPh>
    <phoneticPr fontId="2"/>
  </si>
  <si>
    <t>廊下幅</t>
    <rPh sb="0" eb="2">
      <t>ロウカ</t>
    </rPh>
    <rPh sb="2" eb="3">
      <t>ハバ</t>
    </rPh>
    <phoneticPr fontId="2"/>
  </si>
  <si>
    <t>本物件</t>
    <rPh sb="0" eb="1">
      <t>ホン</t>
    </rPh>
    <rPh sb="1" eb="3">
      <t>ブッケン</t>
    </rPh>
    <phoneticPr fontId="2"/>
  </si>
  <si>
    <t>項目</t>
    <rPh sb="0" eb="2">
      <t>コウモク</t>
    </rPh>
    <phoneticPr fontId="2"/>
  </si>
  <si>
    <t>積算根拠等</t>
    <rPh sb="0" eb="2">
      <t>セキサン</t>
    </rPh>
    <rPh sb="2" eb="4">
      <t>コンキョ</t>
    </rPh>
    <rPh sb="4" eb="5">
      <t>トウ</t>
    </rPh>
    <phoneticPr fontId="2"/>
  </si>
  <si>
    <t>チェック</t>
    <phoneticPr fontId="2"/>
  </si>
  <si>
    <t>中廊下の場合</t>
    <rPh sb="0" eb="1">
      <t>ナカ</t>
    </rPh>
    <rPh sb="1" eb="3">
      <t>ロウカ</t>
    </rPh>
    <rPh sb="4" eb="6">
      <t>バアイ</t>
    </rPh>
    <phoneticPr fontId="2"/>
  </si>
  <si>
    <t>片廊下の場合</t>
    <rPh sb="0" eb="1">
      <t>カタ</t>
    </rPh>
    <rPh sb="1" eb="3">
      <t>ロウカ</t>
    </rPh>
    <rPh sb="4" eb="6">
      <t>バアイ</t>
    </rPh>
    <phoneticPr fontId="2"/>
  </si>
  <si>
    <t>片廊下の場合
(緩和基準適用）</t>
    <rPh sb="0" eb="1">
      <t>カタ</t>
    </rPh>
    <rPh sb="1" eb="3">
      <t>ロウカ</t>
    </rPh>
    <rPh sb="4" eb="6">
      <t>バアイ</t>
    </rPh>
    <rPh sb="8" eb="10">
      <t>カンワ</t>
    </rPh>
    <rPh sb="10" eb="12">
      <t>キジュン</t>
    </rPh>
    <rPh sb="12" eb="14">
      <t>テキヨウ</t>
    </rPh>
    <phoneticPr fontId="2"/>
  </si>
  <si>
    <t>中廊下の場合
(緩和基準適用）</t>
    <rPh sb="0" eb="1">
      <t>ナカ</t>
    </rPh>
    <rPh sb="1" eb="3">
      <t>ロウカ</t>
    </rPh>
    <rPh sb="4" eb="6">
      <t>バアイ</t>
    </rPh>
    <rPh sb="8" eb="10">
      <t>カンワ</t>
    </rPh>
    <rPh sb="10" eb="12">
      <t>キジュン</t>
    </rPh>
    <rPh sb="12" eb="14">
      <t>テキヨウ</t>
    </rPh>
    <phoneticPr fontId="2"/>
  </si>
  <si>
    <t>居室</t>
    <rPh sb="0" eb="2">
      <t>キョシツ</t>
    </rPh>
    <phoneticPr fontId="2"/>
  </si>
  <si>
    <t>1人部屋
（トイレ・収納設備等を除く内法面積）</t>
    <rPh sb="0" eb="2">
      <t>ヒトリ</t>
    </rPh>
    <rPh sb="2" eb="4">
      <t>ベヤ</t>
    </rPh>
    <phoneticPr fontId="2"/>
  </si>
  <si>
    <t>2人部屋
（トイレ・収納設備等を除く内法面積）</t>
    <rPh sb="0" eb="2">
      <t>フタリ</t>
    </rPh>
    <rPh sb="2" eb="4">
      <t>ベヤ</t>
    </rPh>
    <phoneticPr fontId="2"/>
  </si>
  <si>
    <t>施設で最も狭い居室で条件を満たすか判定</t>
    <rPh sb="0" eb="2">
      <t>シセツ</t>
    </rPh>
    <rPh sb="3" eb="4">
      <t>モット</t>
    </rPh>
    <rPh sb="5" eb="6">
      <t>セマ</t>
    </rPh>
    <rPh sb="7" eb="9">
      <t>キョシツ</t>
    </rPh>
    <rPh sb="10" eb="12">
      <t>ジョウケン</t>
    </rPh>
    <rPh sb="13" eb="14">
      <t>ミ</t>
    </rPh>
    <rPh sb="17" eb="19">
      <t>ハンテイ</t>
    </rPh>
    <phoneticPr fontId="2"/>
  </si>
  <si>
    <t>施設で最も狭い廊下で条件を満たすか判定</t>
    <rPh sb="0" eb="2">
      <t>シセツ</t>
    </rPh>
    <rPh sb="3" eb="4">
      <t>モット</t>
    </rPh>
    <rPh sb="5" eb="6">
      <t>セマ</t>
    </rPh>
    <rPh sb="7" eb="9">
      <t>ロウカ</t>
    </rPh>
    <rPh sb="10" eb="12">
      <t>ジョウケン</t>
    </rPh>
    <rPh sb="13" eb="14">
      <t>ミ</t>
    </rPh>
    <rPh sb="17" eb="19">
      <t>ハンテイ</t>
    </rPh>
    <phoneticPr fontId="2"/>
  </si>
  <si>
    <t>あり（ストレッチャー対応）</t>
  </si>
  <si>
    <t>事務室</t>
    <rPh sb="0" eb="3">
      <t>ジムシツ</t>
    </rPh>
    <phoneticPr fontId="2"/>
  </si>
  <si>
    <t>1分～3分</t>
    <rPh sb="1" eb="2">
      <t>フン</t>
    </rPh>
    <rPh sb="4" eb="5">
      <t>フン</t>
    </rPh>
    <phoneticPr fontId="2"/>
  </si>
  <si>
    <t>医務室（健康管理室）、談話室等</t>
    <phoneticPr fontId="2"/>
  </si>
  <si>
    <t>到着時間は、フロア動線が短い居室や長い居室も含めて、「○～○分」と入力してください。</t>
    <phoneticPr fontId="2"/>
  </si>
  <si>
    <t>大浴場</t>
  </si>
  <si>
    <t>「その他」を選択した場合、その他の欄に「浴室の種類、設置数」を入力してください。</t>
    <rPh sb="15" eb="16">
      <t>タ</t>
    </rPh>
    <rPh sb="17" eb="18">
      <t>ラン</t>
    </rPh>
    <phoneticPr fontId="2"/>
  </si>
  <si>
    <t>外部の方も利用できる共用施設の場合、景品表示法指定告示に従ってその旨を付記してください。</t>
    <rPh sb="10" eb="12">
      <t>キョウヨウ</t>
    </rPh>
    <rPh sb="12" eb="14">
      <t>シセツ</t>
    </rPh>
    <phoneticPr fontId="2"/>
  </si>
  <si>
    <t>消防計画</t>
  </si>
  <si>
    <t>【注意】全ての事業者を記入してください。欄で足りない場合は、ページを増やして作成してください。</t>
    <rPh sb="4" eb="5">
      <t>スベ</t>
    </rPh>
    <rPh sb="7" eb="10">
      <t>ジギョウシャ</t>
    </rPh>
    <rPh sb="11" eb="13">
      <t>キニュウ</t>
    </rPh>
    <rPh sb="20" eb="21">
      <t>ラン</t>
    </rPh>
    <rPh sb="22" eb="23">
      <t>タ</t>
    </rPh>
    <rPh sb="26" eb="28">
      <t>バアイ</t>
    </rPh>
    <rPh sb="34" eb="35">
      <t>フ</t>
    </rPh>
    <rPh sb="38" eb="40">
      <t>サクセイ</t>
    </rPh>
    <phoneticPr fontId="2"/>
  </si>
  <si>
    <t>【注意】全ての医療機関を記入してください。欄で足りない場合は、ページを増やして作成してください。</t>
    <rPh sb="4" eb="5">
      <t>スベ</t>
    </rPh>
    <rPh sb="7" eb="9">
      <t>イリョウ</t>
    </rPh>
    <rPh sb="9" eb="11">
      <t>キカン</t>
    </rPh>
    <rPh sb="12" eb="14">
      <t>キニュウ</t>
    </rPh>
    <rPh sb="21" eb="22">
      <t>ラン</t>
    </rPh>
    <rPh sb="23" eb="24">
      <t>タ</t>
    </rPh>
    <rPh sb="27" eb="29">
      <t>バアイ</t>
    </rPh>
    <rPh sb="35" eb="36">
      <t>フ</t>
    </rPh>
    <rPh sb="39" eb="41">
      <t>サクセイ</t>
    </rPh>
    <phoneticPr fontId="2"/>
  </si>
  <si>
    <t>地域における高齢者向けの住まいとしての役割を果たしていく。</t>
    <phoneticPr fontId="2"/>
  </si>
  <si>
    <t>医療機関との連携により、機能訓練設備を用いて専門職による自立支援のサポートを行う。</t>
    <phoneticPr fontId="2"/>
  </si>
  <si>
    <t>自ら実施</t>
  </si>
  <si>
    <t>委託</t>
  </si>
  <si>
    <t>株式会社大阪</t>
    <phoneticPr fontId="2"/>
  </si>
  <si>
    <t>・状況把握サービスの内容：毎日1回以上（10、15、21、24、3、6時）、居宅訪問による安否確認・状況把握（声掛け)を行う。
・生活相談サービスの内容：日中、随時受け付けており、相談内容が専門的な場合、専門機関等を紹介する。　</t>
    <phoneticPr fontId="2"/>
  </si>
  <si>
    <t>①身体拘束は原則禁止としており、三原則（切迫性・非代替性・一時性）に照らし、緊急やむを得ず身体拘束を行う場合、入居者の身体状況に応じて、その方法、期間（最長で１カ月）を定め、それらを含む入居者の状況、行う理由を記録する。また、家族等へ説明を行い、同意書をいただく。（継続して行う場合は概ね１カ月毎行う。）
②経過観察及び記録をする。
③２週間に１回以上、ケ－ス検討会議等を開催し、入居者の状態、身体拘束等の廃止及び改善取組等について検討する。
④１ヵ月に１回以上、身体的拘束等の適正化のための対策を検討する委員会を開催し、その結果について、介護職員その他の従業者に周知し、施設全体で身体拘束等の廃止に取り組む。
⑤身体拘束等の適正化のための指針を整備する。
⑥介護職員その他の従業者に対し、身体的拘束等の適正化のための研修を年２回以上実施する。</t>
    <phoneticPr fontId="2"/>
  </si>
  <si>
    <t>①虐待防止に関する責任者は、管理者です。
②従業者に対し、虐待防止研修を実施している。
③入居者及び家族等に苦情解決体制を整備している。
④職員会議で、定期的に虐待防止のための啓発・周知等を行っている。
⑤職員から虐待を受けたと思われる入居者を発見した場合は、速やかに市町村に通報する。</t>
    <phoneticPr fontId="2"/>
  </si>
  <si>
    <t>※別添２（有料老人ホーム・サービス付き高齢者向け住宅が提供するサービスの一覧表）</t>
    <phoneticPr fontId="2"/>
  </si>
  <si>
    <t>年２回健康診断の機会付与</t>
    <phoneticPr fontId="2"/>
  </si>
  <si>
    <t>もず病院</t>
    <phoneticPr fontId="2"/>
  </si>
  <si>
    <t>介護職員初任者研修修了者</t>
    <phoneticPr fontId="2"/>
  </si>
  <si>
    <t>①計画作成担当者は、指定特定施設入居者生活介護・指定介護予防特定施設入居者生活介護の提供開始前に、入居者の意向や心身の状況等のアセスメント等を行い、援助の目標に応じて具体的なサービス内容、サービス提供期間等を記載した特定施設サービス計画・介護予防特定施設サービス計画（以下、「計画」という。）を作成する。
②計画の作成にあたっては、多様なサービスの提供及び利用に努め、入居者及び家族等に対して、その内容を理解しやすいよう説明し、同意を得たうえで交付するものとする。
③計画に基づくサービスの提供の開始から、少なくとも１月に１回は、入居者の状況やサービスの提供状況について、計画作成担当者に報告する。
④計画に記載しているサービス提供期間が終了するまでに、少なくとも１回は、計画の実施状況の把握（「モニタリング」という。）を行う。
⑤計画作成後は実施状況の把握を行い、必要に応じて計画の変更を行う。</t>
    <phoneticPr fontId="2"/>
  </si>
  <si>
    <t>食事の提供及び介助が必要な利用者に対して、介助を行います。
また嚥下困難者のためのきざみ食、流動食等の提供を行います。</t>
    <phoneticPr fontId="2"/>
  </si>
  <si>
    <t>自ら入浴が困難な利用者に対し、１週間に２回以上、入浴（全身浴・部分浴）の介助や清拭（身体を拭く）、洗髪などを行います。</t>
    <phoneticPr fontId="2"/>
  </si>
  <si>
    <t>介助が必要な利用者に対して、トイレ誘導、排泄の介助やおむつ交換を行います。</t>
    <phoneticPr fontId="2"/>
  </si>
  <si>
    <t>介助が必要な利用者に対して、上着、下着の更衣の介助を行います。</t>
    <phoneticPr fontId="2"/>
  </si>
  <si>
    <t>介助が必要な利用者に対して、室内の移動、車いすへ移乗の介助を行います。</t>
    <phoneticPr fontId="2"/>
  </si>
  <si>
    <t>介助が必要な利用者に対して、配剤された薬の確認、服薬のお手伝い、服薬の確認を行います。</t>
    <phoneticPr fontId="2"/>
  </si>
  <si>
    <t>利用者の能力に応じて、食事、入浴、排せつ、更衣などの日常生活動作を通じた訓練を行います。</t>
    <phoneticPr fontId="2"/>
  </si>
  <si>
    <t>利用者の能力に応じて、集団的に行うレクリエーションや歌唱、体操などを通じた訓練を行います。</t>
    <phoneticPr fontId="2"/>
  </si>
  <si>
    <t>利用者の能力に応じて、機能訓練指導員が専門的知識に基づき、器械・器具等を使用した訓練を行います。</t>
    <phoneticPr fontId="2"/>
  </si>
  <si>
    <t>利用者の選択に基づき、趣味･趣向に応じた創作活動等の場を提供します。</t>
    <phoneticPr fontId="2"/>
  </si>
  <si>
    <t>常に利用者の健康状況に注意するとともに、健康保持のための適切な措置を講じます。</t>
    <phoneticPr fontId="2"/>
  </si>
  <si>
    <t>・外出又は外泊しようとするときは、その都度外出外泊先、用件、施設へ帰着する予定日時などを管理者に届出ること。
・身上に関する重要な事項に変更が生じたときは、速やかに管理者に届出ること。
・ケンカ、口論、泥酔等により、その他、他人に迷惑をかけないこと。
・施設の秩序、風紀を乱し、又は安全衛生を害しないこと。</t>
    <phoneticPr fontId="2"/>
  </si>
  <si>
    <t>サービス向上のため、職員に対し、初任者、人権、身体拘束、虐待、感染症、食中毒、事故対応、認知症ケア、介護技術等の研修を実施している。</t>
    <phoneticPr fontId="2"/>
  </si>
  <si>
    <t>（Ⅰ）</t>
  </si>
  <si>
    <t>口腔衛生管理体制加算（※２）</t>
    <rPh sb="0" eb="2">
      <t>コウクウ</t>
    </rPh>
    <rPh sb="2" eb="4">
      <t>エイセイ</t>
    </rPh>
    <rPh sb="4" eb="6">
      <t>カンリ</t>
    </rPh>
    <rPh sb="6" eb="8">
      <t>タイセイ</t>
    </rPh>
    <rPh sb="8" eb="10">
      <t>カサン</t>
    </rPh>
    <phoneticPr fontId="2"/>
  </si>
  <si>
    <r>
      <t xml:space="preserve">特定施設入居者生活介護の加算の対象となるサービスの体制の有無
</t>
    </r>
    <r>
      <rPr>
        <sz val="11"/>
        <color rgb="FFFF0000"/>
        <rFont val="ＭＳ 明朝"/>
        <family val="1"/>
        <charset val="128"/>
      </rPr>
      <t>※１「協力医療機関連携加算（Ⅰ）」は、「相談・診療を行う体制を常時確保し、緊急時に入院を受け入れる体制を確保している協力医療機関
と連携している場合」に該当する場合を指し、「協力医療機関連携加算（Ⅱ）」は、「協力医療機関連携加算（Ⅰ）」以外に該当する場合を指す。
※２「地域密着型特定施設入居者生活介護」の指定を受けている場合。</t>
    </r>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phoneticPr fontId="2"/>
  </si>
  <si>
    <r>
      <t>協力医療機関連携加算</t>
    </r>
    <r>
      <rPr>
        <sz val="11"/>
        <color rgb="FFFF0000"/>
        <rFont val="ＭＳ 明朝"/>
        <family val="1"/>
        <charset val="128"/>
      </rPr>
      <t>（※１）</t>
    </r>
    <rPh sb="0" eb="2">
      <t>キョウリョク</t>
    </rPh>
    <rPh sb="2" eb="4">
      <t>イリョウ</t>
    </rPh>
    <rPh sb="4" eb="6">
      <t>キカン</t>
    </rPh>
    <rPh sb="6" eb="8">
      <t>レンケイ</t>
    </rPh>
    <rPh sb="8" eb="10">
      <t>カサン</t>
    </rPh>
    <phoneticPr fontId="2"/>
  </si>
  <si>
    <t>いちょうけあせんたー</t>
    <phoneticPr fontId="2"/>
  </si>
  <si>
    <t>銀杏ケアセンター</t>
    <phoneticPr fontId="2"/>
  </si>
  <si>
    <t>※このシートの１１２行目～１３２行目にかけて5つ分の記入欄を用意しているので、</t>
    <rPh sb="10" eb="12">
      <t>ギョウメ</t>
    </rPh>
    <rPh sb="16" eb="18">
      <t>ギョウメ</t>
    </rPh>
    <rPh sb="24" eb="25">
      <t>ブン</t>
    </rPh>
    <rPh sb="26" eb="28">
      <t>キニュウ</t>
    </rPh>
    <rPh sb="28" eb="29">
      <t>ラン</t>
    </rPh>
    <rPh sb="30" eb="32">
      <t>ヨウイ</t>
    </rPh>
    <phoneticPr fontId="2"/>
  </si>
  <si>
    <t>※このシートの１４３行目～１７０行目にかけて5つ分の記入欄を用意しているので、</t>
    <rPh sb="10" eb="12">
      <t>ギョウメ</t>
    </rPh>
    <rPh sb="16" eb="18">
      <t>ギョウメ</t>
    </rPh>
    <rPh sb="24" eb="25">
      <t>ブン</t>
    </rPh>
    <rPh sb="26" eb="28">
      <t>キニュウ</t>
    </rPh>
    <rPh sb="28" eb="29">
      <t>ラン</t>
    </rPh>
    <rPh sb="30" eb="32">
      <t>ヨウイ</t>
    </rPh>
    <phoneticPr fontId="2"/>
  </si>
  <si>
    <t>※協力医療機関は、このシートの１８７行目～２０４行目にかけて5つ分の記入欄を用意しているので、</t>
    <rPh sb="1" eb="3">
      <t>キョウリョク</t>
    </rPh>
    <rPh sb="3" eb="5">
      <t>イリョウ</t>
    </rPh>
    <rPh sb="5" eb="7">
      <t>キカン</t>
    </rPh>
    <rPh sb="18" eb="20">
      <t>ギョウメ</t>
    </rPh>
    <rPh sb="24" eb="26">
      <t>ギョウメ</t>
    </rPh>
    <rPh sb="32" eb="33">
      <t>ブン</t>
    </rPh>
    <rPh sb="34" eb="36">
      <t>キニュウ</t>
    </rPh>
    <rPh sb="36" eb="37">
      <t>ラン</t>
    </rPh>
    <rPh sb="38" eb="40">
      <t>ヨウイ</t>
    </rPh>
    <phoneticPr fontId="2"/>
  </si>
  <si>
    <t>　協力歯科医療機関は、このシートの２０９行目～２２４行目にかけて5つ分の記入欄を用意しているので、</t>
    <rPh sb="1" eb="3">
      <t>キョウリョク</t>
    </rPh>
    <rPh sb="3" eb="5">
      <t>シカ</t>
    </rPh>
    <rPh sb="5" eb="7">
      <t>イリョウ</t>
    </rPh>
    <rPh sb="7" eb="9">
      <t>キカン</t>
    </rPh>
    <rPh sb="20" eb="22">
      <t>ギョウメ</t>
    </rPh>
    <rPh sb="26" eb="28">
      <t>ギョウメ</t>
    </rPh>
    <rPh sb="34" eb="35">
      <t>ブン</t>
    </rPh>
    <rPh sb="36" eb="38">
      <t>キニュウ</t>
    </rPh>
    <rPh sb="38" eb="39">
      <t>ラン</t>
    </rPh>
    <rPh sb="40" eb="42">
      <t>ヨウイ</t>
    </rPh>
    <phoneticPr fontId="2"/>
  </si>
  <si>
    <t>該当する場合は入力してください。ただし、入居者の自己都合による住み替えは含みません。</t>
  </si>
  <si>
    <t>当初契約した居室の利用権が移る場合、その旨を入力してください。</t>
  </si>
  <si>
    <t>「あり」を選択した場合、「変更の内容」について必ず入力してください。</t>
  </si>
  <si>
    <t>入居契約書上の契約終了事由を入力してください</t>
  </si>
  <si>
    <t>「届出又は登録した室数」にかかわらず、入居見込者数の最大を入力してください。</t>
    <phoneticPr fontId="2"/>
  </si>
  <si>
    <t>介護支援専門員</t>
  </si>
  <si>
    <t>介護福祉士</t>
  </si>
  <si>
    <t>介護職員初任者研修修了者</t>
  </si>
  <si>
    <t>看護師</t>
  </si>
  <si>
    <t>認定特定行為業務従事者：２号研修（詳細は備考欄）</t>
  </si>
  <si>
    <t>①株式会社さくらそう、
②喀痰吸引：口腔内、鼻腔内、気管カニューレ内部</t>
    <phoneticPr fontId="2"/>
  </si>
  <si>
    <t>2：1以上</t>
  </si>
  <si>
    <t>社会福祉士</t>
    <phoneticPr fontId="2"/>
  </si>
  <si>
    <t>2</t>
    <phoneticPr fontId="2"/>
  </si>
  <si>
    <t>当該施設の８割以上の職員が３年以上施設に従事している職員であり、前年度１年間の退職者２名は、当該施設に従事して１年未満の非常勤職員である。</t>
    <phoneticPr fontId="2"/>
  </si>
  <si>
    <t>利用権方式</t>
  </si>
  <si>
    <t>一部前払い・一部月払い方式</t>
  </si>
  <si>
    <t>なし</t>
  </si>
  <si>
    <t>日割り計算で減額</t>
    <phoneticPr fontId="2"/>
  </si>
  <si>
    <t>物価変動、人件費上昇により、2年に1回改訂する場合がある。</t>
    <phoneticPr fontId="2"/>
  </si>
  <si>
    <t>運営懇談会の意見を聴く。</t>
    <phoneticPr fontId="2"/>
  </si>
  <si>
    <t>自立</t>
    <rPh sb="0" eb="2">
      <t>ジリツ</t>
    </rPh>
    <phoneticPr fontId="2"/>
  </si>
  <si>
    <t>60歳以上</t>
    <rPh sb="2" eb="5">
      <t>サイイジョウ</t>
    </rPh>
    <phoneticPr fontId="2"/>
  </si>
  <si>
    <t>要介護</t>
    <rPh sb="0" eb="1">
      <t>ヨウ</t>
    </rPh>
    <rPh sb="1" eb="3">
      <t>カイゴ</t>
    </rPh>
    <phoneticPr fontId="2"/>
  </si>
  <si>
    <t>前払金（家賃、介護サービス費等）</t>
  </si>
  <si>
    <t>火災保険料</t>
    <phoneticPr fontId="2"/>
  </si>
  <si>
    <t>食費</t>
    <rPh sb="0" eb="2">
      <t>ショクヒ</t>
    </rPh>
    <phoneticPr fontId="2"/>
  </si>
  <si>
    <t>共益費</t>
    <rPh sb="0" eb="3">
      <t>キョウエキヒ</t>
    </rPh>
    <phoneticPr fontId="2"/>
  </si>
  <si>
    <t>状況把握及び生活相談サービス費</t>
    <rPh sb="0" eb="2">
      <t>ジョウキョウ</t>
    </rPh>
    <rPh sb="2" eb="4">
      <t>ハアク</t>
    </rPh>
    <rPh sb="4" eb="5">
      <t>オヨ</t>
    </rPh>
    <rPh sb="6" eb="8">
      <t>セイカツ</t>
    </rPh>
    <rPh sb="8" eb="10">
      <t>ソウダン</t>
    </rPh>
    <rPh sb="14" eb="15">
      <t>ヒ</t>
    </rPh>
    <phoneticPr fontId="2"/>
  </si>
  <si>
    <t>水道代</t>
    <phoneticPr fontId="2"/>
  </si>
  <si>
    <t>管理費</t>
    <phoneticPr fontId="2"/>
  </si>
  <si>
    <t>介護保険外費用</t>
    <phoneticPr fontId="2"/>
  </si>
  <si>
    <t>実費</t>
    <rPh sb="0" eb="2">
      <t>ジッピ</t>
    </rPh>
    <phoneticPr fontId="2"/>
  </si>
  <si>
    <t>（別添２）のとおり</t>
    <phoneticPr fontId="2"/>
  </si>
  <si>
    <t>（要介護3）26,000円</t>
    <phoneticPr fontId="2"/>
  </si>
  <si>
    <t>（上乗せ介護費）25,000円
（別添２）のとおり</t>
    <phoneticPr fontId="2"/>
  </si>
  <si>
    <t>建物の賃借料、設備備品費、借入利息等を基礎として、１室あたりの家賃を算定</t>
    <phoneticPr fontId="2"/>
  </si>
  <si>
    <t>老人福祉法令等に基づき、全国有料老人ホーム協会の試算プログラムにより算定</t>
    <phoneticPr fontId="2"/>
  </si>
  <si>
    <t>厨房維持費、及び１日３食を提供するための費用</t>
    <phoneticPr fontId="2"/>
  </si>
  <si>
    <t>共用施設の維持管理・修繕費</t>
    <phoneticPr fontId="2"/>
  </si>
  <si>
    <t>状況把握サービス（安否確認、緊急通報への対応）・生活相談サービス（一般的な相談・助言、専門家や専門機関の紹介）</t>
    <phoneticPr fontId="2"/>
  </si>
  <si>
    <t>実費</t>
    <phoneticPr fontId="2"/>
  </si>
  <si>
    <t>入浴介助、オムツ交換、掃除等の介護保険外で対応する部分</t>
    <phoneticPr fontId="2"/>
  </si>
  <si>
    <t>上乗せ介護費：長期推計に基づき、要介護者等２人に対し週38時間換算で介護・看護職員を１人以上配置するための費用として、介護保険給付及び利用者負担によって賄えない額に充当するものとして合理的な積算根拠に基づく。</t>
    <phoneticPr fontId="2"/>
  </si>
  <si>
    <t>基本報酬、加算の利用者負担分。</t>
    <phoneticPr fontId="2"/>
  </si>
  <si>
    <t>（上掲）</t>
    <phoneticPr fontId="2"/>
  </si>
  <si>
    <t>入居日の翌日</t>
    <phoneticPr fontId="2"/>
  </si>
  <si>
    <t>自立360,000円/要支援・要介護388,000円</t>
    <phoneticPr fontId="2"/>
  </si>
  <si>
    <t>自立10％/要支援・要介護20％</t>
    <phoneticPr fontId="2"/>
  </si>
  <si>
    <t>・入居一時金－（入居一時金－初期償却額）÷想定居住月数÷30×（入居日から契約終了日までの日数）
・初期償却費用については無利息で全額返還する。
※月額利用料については、日割計算で受領します。</t>
    <phoneticPr fontId="2"/>
  </si>
  <si>
    <t>（入居一時金－初期償却率）×（契約終了日から想定居住期間満了日までの日数）÷（入居日の翌日から想定居住期間満了日までの日数）　</t>
    <phoneticPr fontId="2"/>
  </si>
  <si>
    <t>５　全国有料老人ホーム協会</t>
  </si>
  <si>
    <t>577-0001</t>
    <phoneticPr fontId="2"/>
  </si>
  <si>
    <t>大阪府東大阪市徳庵本町一丁目1番1号</t>
    <phoneticPr fontId="2"/>
  </si>
  <si>
    <t>なにわかぶしきがいしゃ</t>
    <phoneticPr fontId="2"/>
  </si>
  <si>
    <t>浪速株式会社</t>
    <phoneticPr fontId="2"/>
  </si>
  <si>
    <t>入浴、排せつ又は食事の介護（介護保険外サービス）</t>
    <phoneticPr fontId="2"/>
  </si>
  <si>
    <t>救急車の手配、入退院の付き添い</t>
  </si>
  <si>
    <t>もず病院（ホームから0.65km）</t>
    <phoneticPr fontId="2"/>
  </si>
  <si>
    <t>大阪府東大阪市徳庵本町一丁目1番10号</t>
    <phoneticPr fontId="2"/>
  </si>
  <si>
    <t>内科、外科、整形外科、眼科等</t>
    <phoneticPr fontId="2"/>
  </si>
  <si>
    <t>いちょう病院（ホームから0.47km）</t>
    <phoneticPr fontId="2"/>
  </si>
  <si>
    <t>大阪府東大阪市徳庵本町一丁目1番2号</t>
    <phoneticPr fontId="2"/>
  </si>
  <si>
    <t>内科等</t>
    <phoneticPr fontId="2"/>
  </si>
  <si>
    <t>内科</t>
    <phoneticPr fontId="2"/>
  </si>
  <si>
    <t>月2回程度の訪問診療</t>
    <phoneticPr fontId="2"/>
  </si>
  <si>
    <t>うめ歯科医院（ホームから1.41km）</t>
    <phoneticPr fontId="2"/>
  </si>
  <si>
    <t>大阪府東大阪市徳庵本町一丁目2番1号</t>
    <phoneticPr fontId="2"/>
  </si>
  <si>
    <t>訪問診療</t>
  </si>
  <si>
    <t>介護居室へ移る場合</t>
  </si>
  <si>
    <t>常時介護が必要となった場合に、一般居室から介護居室への住み替えを求める場合があります。</t>
    <phoneticPr fontId="2"/>
  </si>
  <si>
    <t>①ホームが指定する医師の意見を聴く。②概ね3か月間の観察期間を置く。③本人・身元引受人の同意を得る。</t>
    <phoneticPr fontId="2"/>
  </si>
  <si>
    <t>住み替え後の居室に移行</t>
    <phoneticPr fontId="2"/>
  </si>
  <si>
    <t>面積の減少</t>
    <phoneticPr fontId="2"/>
  </si>
  <si>
    <t>面積の増加</t>
    <phoneticPr fontId="2"/>
  </si>
  <si>
    <t>自立、要支援、要介護</t>
  </si>
  <si>
    <t>入居時満60歳以上。ホームの看護職員は、中心静脈栄養管理の対応不可だが、その他の療養管理については要相談</t>
    <phoneticPr fontId="2"/>
  </si>
  <si>
    <t>①入居者が死亡した場合　②入居者、又は事業者から解約した場合</t>
    <phoneticPr fontId="2"/>
  </si>
  <si>
    <t>入居者の行動が、他の入居者・職員の生命に危害を及ぼすなどの恐れがあり、通常の介護・接遇では防止できない場合、等</t>
    <phoneticPr fontId="2"/>
  </si>
  <si>
    <t>3ヶ月</t>
    <phoneticPr fontId="2"/>
  </si>
  <si>
    <t>空室がある場合
１泊食事付5,000円（税込）</t>
    <phoneticPr fontId="2"/>
  </si>
  <si>
    <t>身元引受人が設定できない場合は要相談</t>
    <phoneticPr fontId="2"/>
  </si>
  <si>
    <t>社会福祉施設及び医療機関の場合とも、入居者側からの申し出による。</t>
    <phoneticPr fontId="2"/>
  </si>
  <si>
    <t>社会福祉施設の場合、特養に転居するため。
医療機関の場合、長期入院療養のため。</t>
    <phoneticPr fontId="2"/>
  </si>
  <si>
    <t>株式会社　さくらそう</t>
    <phoneticPr fontId="2"/>
  </si>
  <si>
    <t>072－874－9500</t>
    <phoneticPr fontId="2"/>
  </si>
  <si>
    <t>072－874－9501</t>
    <phoneticPr fontId="2"/>
  </si>
  <si>
    <t>9：00～18：00</t>
    <phoneticPr fontId="2"/>
  </si>
  <si>
    <t>―</t>
    <phoneticPr fontId="2"/>
  </si>
  <si>
    <t>土日祝祭日</t>
    <phoneticPr fontId="2"/>
  </si>
  <si>
    <t>全国有料老人ホーム協会</t>
    <phoneticPr fontId="2"/>
  </si>
  <si>
    <t>施設で提供しているサービス</t>
    <phoneticPr fontId="2"/>
  </si>
  <si>
    <t>事故対応マニュアルに基づき、速やかに対応します。</t>
    <phoneticPr fontId="2"/>
  </si>
  <si>
    <t>意見箱の設置</t>
    <phoneticPr fontId="2"/>
  </si>
  <si>
    <t>館内掲示</t>
    <phoneticPr fontId="2"/>
  </si>
  <si>
    <t>全国有料老人ホーム協会サービス第三者評価</t>
    <phoneticPr fontId="2"/>
  </si>
  <si>
    <t>HPで公表</t>
    <phoneticPr fontId="2"/>
  </si>
  <si>
    <t>入居希望者に交付</t>
  </si>
  <si>
    <t>入居希望者に公開</t>
  </si>
  <si>
    <t>入居者、家族、施設長、職員、民生委員</t>
    <phoneticPr fontId="2"/>
  </si>
  <si>
    <t>・入居者の名簿及びサービスの帳簿における個人情報に関する取り扱いについては、個人情報の保護に関する法律及び同法に基づく「個人情報の保護に関する法律についてのガイドライン」及び「医療・介護関係事業者における個人情報の適切な取扱いのためのガイダンス」並びに、東大阪市個人情報保護条例及び市町村の個人情報の保護に関する定めを遵守する。
・事業者及び職員は、サービス提供をするうえで知りえた入居者及び家族等の秘密を正当な理由なく、第三者に漏らしません。また、サービス提供契約完了後においても、上記の秘密を保持する。
・事業者は、職員の退職後も上記の秘密を保持する雇用契約とする。
・事業者は、サービス担当者会議等において入居者及び家族の個人情報を利用する場合は、あらかじめ文書にて入居者及び家族等の同意を得る。</t>
    <phoneticPr fontId="2"/>
  </si>
  <si>
    <t>・事故・災害及び急病・負傷が発生した場合は、入居者の家族等及び関係機関へ迅速に連絡を行い適切に対応する。（緊急連絡体制・事故対応マニュアル等に基づく）
例）
・病気、発熱（37度以上）、事故（骨折・縫合等）が発生した場合、連絡先（入居者が指定した者：家族・後見人）及びどのレベルで連絡するのかを確認する。
・連絡が取れない場合の連絡先及び対応についても確認する。
・関係行政庁へ報告が必要な事故報告は速やかに報告する。
・賠償すべき問題が発生した場合、速やかに対応する。</t>
    <phoneticPr fontId="2"/>
  </si>
  <si>
    <t>適合</t>
  </si>
  <si>
    <t>居室面積12.8㎡・9室、一般居室相部屋（夫婦・親族以外）、介護居室個室12.0㎡・1室、片廊下1.7ｍ</t>
    <phoneticPr fontId="2"/>
  </si>
  <si>
    <t>適合していない（代替措置・将来の改善計画）</t>
  </si>
  <si>
    <t>・改修費用を別途積立しており、５年後に、指針に適合した改修を行う予定の計画を作成。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</si>
  <si>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入居者及び家族等へ契約前、契約時に、不適合事項及び代替措置等について説明している。</t>
    <phoneticPr fontId="2"/>
  </si>
  <si>
    <t>月額費に含む</t>
    <phoneticPr fontId="2"/>
  </si>
  <si>
    <t>200円/枚</t>
    <phoneticPr fontId="2"/>
  </si>
  <si>
    <t>週2回までは月額費に含む</t>
    <phoneticPr fontId="2"/>
  </si>
  <si>
    <t>週3回以上の場合：1,500円/回　　　　</t>
  </si>
  <si>
    <t>週3回以上の場合：1,500円/回　　　　</t>
    <phoneticPr fontId="2"/>
  </si>
  <si>
    <t>週5回以上の場合:1,000/回</t>
  </si>
  <si>
    <t>週5回以上の場合:1,000/回</t>
    <phoneticPr fontId="2"/>
  </si>
  <si>
    <t>外部からの訪問理美容</t>
    <phoneticPr fontId="2"/>
  </si>
  <si>
    <t>4,000円/回</t>
    <phoneticPr fontId="2"/>
  </si>
  <si>
    <t>800円/回</t>
    <phoneticPr fontId="2"/>
  </si>
  <si>
    <t>必要に応じて実施（要相談）</t>
    <phoneticPr fontId="2"/>
  </si>
  <si>
    <t>希望により年2回</t>
    <phoneticPr fontId="2"/>
  </si>
  <si>
    <t>1,500円/回</t>
    <phoneticPr fontId="2"/>
  </si>
  <si>
    <t>市内の医療機関の場合</t>
    <phoneticPr fontId="2"/>
  </si>
  <si>
    <t>/日</t>
  </si>
  <si>
    <t>/月</t>
  </si>
  <si>
    <t>/回</t>
  </si>
  <si>
    <t xml:space="preserve"> 介護予防特定施設入居者生活介護</t>
    <rPh sb="1" eb="3">
      <t>カイゴ</t>
    </rPh>
    <rPh sb="3" eb="5">
      <t>ヨボウ</t>
    </rPh>
    <rPh sb="5" eb="7">
      <t>トクテイ</t>
    </rPh>
    <rPh sb="7" eb="9">
      <t>シセツ</t>
    </rPh>
    <rPh sb="9" eb="12">
      <t>ニュウキョシャ</t>
    </rPh>
    <rPh sb="12" eb="14">
      <t>セイカツ</t>
    </rPh>
    <rPh sb="14" eb="16">
      <t>カイゴ</t>
    </rPh>
    <phoneticPr fontId="2"/>
  </si>
  <si>
    <t>特定施設入居者生活介護</t>
    <rPh sb="0" eb="2">
      <t>トクテイ</t>
    </rPh>
    <rPh sb="2" eb="4">
      <t>シセツ</t>
    </rPh>
    <rPh sb="4" eb="7">
      <t>ニュウキョシャ</t>
    </rPh>
    <rPh sb="7" eb="9">
      <t>セイカツ</t>
    </rPh>
    <rPh sb="9" eb="11">
      <t>カイゴ</t>
    </rPh>
    <phoneticPr fontId="2"/>
  </si>
  <si>
    <t>要支援１</t>
    <phoneticPr fontId="2"/>
  </si>
  <si>
    <t>要支援２</t>
    <phoneticPr fontId="2"/>
  </si>
  <si>
    <t>要介護１</t>
    <phoneticPr fontId="2"/>
  </si>
  <si>
    <t>要介護２</t>
    <phoneticPr fontId="2"/>
  </si>
  <si>
    <t>要介護３</t>
    <phoneticPr fontId="2"/>
  </si>
  <si>
    <t>要介護４</t>
    <phoneticPr fontId="2"/>
  </si>
  <si>
    <t>要介護５</t>
    <phoneticPr fontId="2"/>
  </si>
  <si>
    <t>夜間看護体制加算（Ⅰ）</t>
    <phoneticPr fontId="2"/>
  </si>
  <si>
    <t>夜間看護体制加算（Ⅱ）</t>
    <phoneticPr fontId="2"/>
  </si>
  <si>
    <t>協力医療機関連携加算（Ⅰ）</t>
    <rPh sb="0" eb="2">
      <t>キョウリョク</t>
    </rPh>
    <phoneticPr fontId="2"/>
  </si>
  <si>
    <t>協力医療機関連携加算（Ⅱ）</t>
    <rPh sb="0" eb="2">
      <t>キョウリョク</t>
    </rPh>
    <phoneticPr fontId="2"/>
  </si>
  <si>
    <t>若年性認知症入居者受入加算</t>
    <phoneticPr fontId="2"/>
  </si>
  <si>
    <t>口腔・栄養スクリーニング加算</t>
    <phoneticPr fontId="2"/>
  </si>
  <si>
    <t>生産性向上推進体制加算（Ⅱ）</t>
    <rPh sb="0" eb="3">
      <t>セイサンセイ</t>
    </rPh>
    <rPh sb="3" eb="5">
      <t>コウジョウ</t>
    </rPh>
    <rPh sb="5" eb="7">
      <t>スイシン</t>
    </rPh>
    <rPh sb="7" eb="9">
      <t>タイセイ</t>
    </rPh>
    <rPh sb="9" eb="11">
      <t>カサン</t>
    </rPh>
    <phoneticPr fontId="2"/>
  </si>
  <si>
    <t>　その他のサービス：金銭管理、理髪等</t>
    <phoneticPr fontId="2"/>
  </si>
  <si>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2"/>
  </si>
  <si>
    <t>料金※（税込）</t>
    <rPh sb="0" eb="2">
      <t>リョウキン</t>
    </rPh>
    <rPh sb="4" eb="6">
      <t>ゼイコ</t>
    </rPh>
    <phoneticPr fontId="2"/>
  </si>
  <si>
    <t>介護職員1名</t>
    <phoneticPr fontId="2"/>
  </si>
  <si>
    <t>生活相談員1名</t>
    <phoneticPr fontId="2"/>
  </si>
  <si>
    <t>備考欄</t>
    <rPh sb="0" eb="2">
      <t>ビコウ</t>
    </rPh>
    <rPh sb="2" eb="3">
      <t>ラン</t>
    </rPh>
    <phoneticPr fontId="2"/>
  </si>
  <si>
    <t>内、自立者対応1名</t>
    <phoneticPr fontId="2"/>
  </si>
  <si>
    <t>出来る限り全てのプランを記入してください。</t>
    <rPh sb="0" eb="2">
      <t>デキ</t>
    </rPh>
    <rPh sb="3" eb="4">
      <t>カギ</t>
    </rPh>
    <rPh sb="5" eb="6">
      <t>スベ</t>
    </rPh>
    <rPh sb="12" eb="14">
      <t>キニュウ</t>
    </rPh>
    <phoneticPr fontId="2"/>
  </si>
  <si>
    <t>　プラン２で足りない場合は、必要に応じてご利用ください。</t>
    <rPh sb="6" eb="7">
      <t>タ</t>
    </rPh>
    <rPh sb="10" eb="12">
      <t>バアイ</t>
    </rPh>
    <rPh sb="14" eb="16">
      <t>ヒツヨウ</t>
    </rPh>
    <rPh sb="17" eb="18">
      <t>オウ</t>
    </rPh>
    <rPh sb="21" eb="23">
      <t>リヨウ</t>
    </rPh>
    <phoneticPr fontId="2"/>
  </si>
  <si>
    <t>月額費に含む</t>
    <phoneticPr fontId="2"/>
  </si>
  <si>
    <t>「１，２，３，４」を選択した場合は、具体的な名称を入力してください</t>
    <rPh sb="10" eb="12">
      <t>センタク</t>
    </rPh>
    <rPh sb="14" eb="16">
      <t>バアイ</t>
    </rPh>
    <rPh sb="18" eb="21">
      <t>グタイテキ</t>
    </rPh>
    <rPh sb="22" eb="24">
      <t>メイショウ</t>
    </rPh>
    <rPh sb="25" eb="27">
      <t>ニュウリョク</t>
    </rPh>
    <phoneticPr fontId="2"/>
  </si>
  <si>
    <t>別添3で算定されている加算一覧</t>
    <rPh sb="0" eb="2">
      <t>ベッテン</t>
    </rPh>
    <rPh sb="4" eb="6">
      <t>サンテイ</t>
    </rPh>
    <rPh sb="11" eb="13">
      <t>カサン</t>
    </rPh>
    <rPh sb="13" eb="15">
      <t>イチラン</t>
    </rPh>
    <phoneticPr fontId="2"/>
  </si>
  <si>
    <t>・本表は、　　　　　　　　　　　　　　　　　　　　　　　　　　　　　　　　　　　　　　　　　　を算定の場合の例です。
介護職員等処遇改善加算の加算額の自己負担分については別途必要となります。</t>
    <rPh sb="1" eb="2">
      <t>ホン</t>
    </rPh>
    <rPh sb="2" eb="3">
      <t>ヒョウ</t>
    </rPh>
    <rPh sb="48" eb="50">
      <t>サンテイ</t>
    </rPh>
    <rPh sb="51" eb="53">
      <t>バアイ</t>
    </rPh>
    <rPh sb="54" eb="55">
      <t>レイ</t>
    </rPh>
    <rPh sb="59" eb="61">
      <t>カイゴ</t>
    </rPh>
    <rPh sb="61" eb="63">
      <t>ショクイン</t>
    </rPh>
    <rPh sb="63" eb="64">
      <t>トウ</t>
    </rPh>
    <rPh sb="64" eb="66">
      <t>ショグウ</t>
    </rPh>
    <rPh sb="66" eb="68">
      <t>カイゼン</t>
    </rPh>
    <rPh sb="68" eb="70">
      <t>カサン</t>
    </rPh>
    <rPh sb="71" eb="74">
      <t>カサンガク</t>
    </rPh>
    <rPh sb="75" eb="77">
      <t>ジコ</t>
    </rPh>
    <rPh sb="77" eb="79">
      <t>フタン</t>
    </rPh>
    <rPh sb="79" eb="80">
      <t>ブン</t>
    </rPh>
    <rPh sb="85" eb="87">
      <t>ベット</t>
    </rPh>
    <rPh sb="87" eb="89">
      <t>ヒツヨウ</t>
    </rPh>
    <phoneticPr fontId="2"/>
  </si>
  <si>
    <t>○「重要事項説明書」及び「重要事項説明書兼登録事項等についての説明（高齢者住まい法第17条
  関係）」（以下、「重要事項説明書等」という。）の作成にあたっての注意事項（特定）</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8" eb="50">
      <t>カンケイ</t>
    </rPh>
    <rPh sb="53" eb="55">
      <t>イカ</t>
    </rPh>
    <rPh sb="57" eb="64">
      <t>ジュ</t>
    </rPh>
    <rPh sb="64" eb="65">
      <t>ナド</t>
    </rPh>
    <rPh sb="72" eb="74">
      <t>サクセイ</t>
    </rPh>
    <rPh sb="80" eb="82">
      <t>チュウイ</t>
    </rPh>
    <rPh sb="82" eb="84">
      <t>ジコウ</t>
    </rPh>
    <rPh sb="85" eb="87">
      <t>トクテイ</t>
    </rPh>
    <phoneticPr fontId="2"/>
  </si>
  <si>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（３）別添１「事業主体が東大阪市で実施する他の介護サービス」、別添２「有料老人ホーム・サービス付
      き高齢者向け住宅が提供するサービスの一覧表」、別添３「介護保険自己負担額」及び別添４「介護
      保険自己負担額」は重要事項説明書等の一部であり、別添１「事業主体が東大阪市で実施する他の介
      護サービス」及び別添２「有料老人ホーム・サービス付き高齢者向け住宅が提供するサービスの一覧
　　　表」については、重要事項説明書等に必ず添付すること。
　　　また、別添３「介護保険自己負担額」及び別添４「介護保険自己負担額」については、入居者等が理
　　　解しやすいよう両方又はいずれか一方を選択し、重要事項説明書等に必ず添付すること。
（４）東大阪市有料老人ホーム設置運営指導指針に基づく指導を受けている場合及び当該指針で不適合事項
　　　がある場合は、重要事項説明書等にその旨を記載すること。
（５）景品表示法第５条第１項３号に基づく「有料老人ホーム等に関する不当な表示」を行わないこと。</t>
    <phoneticPr fontId="2"/>
  </si>
  <si>
    <t>２　重要事項説明書等を入力するにあたっての注意事項及び記入例の解説</t>
    <phoneticPr fontId="2"/>
  </si>
  <si>
    <t>（１）サービス付き高齢者向け住宅において、「重要事項説明書」を「重要事項説明書兼登録事項等につい
　　　ての説明（高齢者住まい法第17条関係）」と表記して構わない。
（２）サービス付き高齢者向け住宅は、東大阪市有料老人ホーム設置運営指導指針４、５、６、７及び11の
　　　項目は適用外であるが、原則として、重要事項説明書等の省略は認めない。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
　　　いう。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線、空欄、塗りつぶし」をして構わない。それ以外の項目で削除する場合は、東大阪市に確認するこ
      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phoneticPr fontId="2"/>
  </si>
  <si>
    <t>３　重要事項説明書等を入居者等に交付及び説明するにあたっての注意事項</t>
  </si>
  <si>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希望する介護サービス等（医療サービス等、その他のサービス※）の利用を妨げないこととし、その
　　　際には説明を行った者及び説明を受けた者の署名を行うこと。
（３）東大阪市有料老人ホーム設置運営指導指針に基づく指導を受けている場合は、入居希望者に対して丁
　　　寧かつ理解しやすいよう説明すること。</t>
    <rPh sb="302" eb="304">
      <t>リカイ</t>
    </rPh>
    <phoneticPr fontId="2"/>
  </si>
  <si>
    <t>※医療サービス等　：医療、歯科医療、あん摩マッサージ指圧、はり、きゅう、柔道整復等</t>
    <rPh sb="40" eb="41">
      <t>トウ</t>
    </rPh>
    <phoneticPr fontId="2"/>
  </si>
  <si>
    <t>虐待防止対策検討委員会の定期的な開催</t>
    <phoneticPr fontId="2"/>
  </si>
  <si>
    <t>身体的拘束等適正化検討委員会の開催</t>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</si>
  <si>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39">
      <t>シンタイテキ</t>
    </rPh>
    <rPh sb="39" eb="41">
      <t>コウソク</t>
    </rPh>
    <rPh sb="41" eb="42">
      <t>トウ</t>
    </rPh>
    <rPh sb="44" eb="45">
      <t>オコナ</t>
    </rPh>
    <phoneticPr fontId="2"/>
  </si>
  <si>
    <t>身体的拘束等を行う場合の態様及び時間、入居者の状況並びに緊急やむを得ない場合の理由の記録</t>
    <rPh sb="0" eb="3">
      <t>シンタイテキ</t>
    </rPh>
    <rPh sb="3" eb="5">
      <t>コウソク</t>
    </rPh>
    <rPh sb="5" eb="6">
      <t>トウ</t>
    </rPh>
    <rPh sb="7" eb="8">
      <t>オコナ</t>
    </rPh>
    <rPh sb="9" eb="11">
      <t>バアイ</t>
    </rPh>
    <rPh sb="12" eb="14">
      <t>タイヨウ</t>
    </rPh>
    <rPh sb="14" eb="15">
      <t>オヨ</t>
    </rPh>
    <rPh sb="16" eb="18">
      <t>ジカン</t>
    </rPh>
    <rPh sb="19" eb="22">
      <t>ニュウキョシャ</t>
    </rPh>
    <rPh sb="23" eb="25">
      <t>ジョウキョウ</t>
    </rPh>
    <rPh sb="25" eb="26">
      <t>ナラ</t>
    </rPh>
    <rPh sb="28" eb="30">
      <t>キンキュウ</t>
    </rPh>
    <rPh sb="33" eb="34">
      <t>エ</t>
    </rPh>
    <rPh sb="36" eb="38">
      <t>バアイ</t>
    </rPh>
    <rPh sb="39" eb="41">
      <t>リユウ</t>
    </rPh>
    <rPh sb="42" eb="44">
      <t>キロク</t>
    </rPh>
    <phoneticPr fontId="2"/>
  </si>
  <si>
    <t>定期的な業務継続計画の見直し</t>
    <phoneticPr fontId="2"/>
  </si>
  <si>
    <t>面積表示は「トイレ・収納設備等を除く内法面積で表示している」を選択してください。(H26年3月31日以前の施設除く)</t>
    <phoneticPr fontId="2"/>
  </si>
  <si>
    <t>通常は「両手すり設置後の内法幅」を選択してください(H26年3月31日以前除く)</t>
    <rPh sb="14" eb="15">
      <t>ハバ</t>
    </rPh>
    <rPh sb="37" eb="38">
      <t>ノゾ</t>
    </rPh>
    <phoneticPr fontId="2"/>
  </si>
  <si>
    <t>特定施設入居者生活介護の指定を受けている場合は、運営規程の概要（目的、方針）を入力してください。</t>
    <rPh sb="0" eb="2">
      <t>トクテイ</t>
    </rPh>
    <rPh sb="2" eb="4">
      <t>シセツ</t>
    </rPh>
    <rPh sb="4" eb="7">
      <t>ニュウキョシャ</t>
    </rPh>
    <rPh sb="7" eb="9">
      <t>セイカツ</t>
    </rPh>
    <rPh sb="9" eb="11">
      <t>カイゴ</t>
    </rPh>
    <rPh sb="12" eb="14">
      <t>シテイ</t>
    </rPh>
    <rPh sb="15" eb="16">
      <t>ウ</t>
    </rPh>
    <rPh sb="20" eb="22">
      <t>バアイ</t>
    </rPh>
    <phoneticPr fontId="2"/>
  </si>
  <si>
    <t>・当該ホームで事業主体が別に居宅サービス事業所を運営する場合、居宅介護サービス事業所の職員数は入力しないでください。</t>
    <phoneticPr fontId="2"/>
  </si>
  <si>
    <t>6年10月1日</t>
    <phoneticPr fontId="2"/>
  </si>
  <si>
    <t>6年12月1日</t>
    <phoneticPr fontId="2"/>
  </si>
  <si>
    <t>新興感染症発生時に
連携する医療機関</t>
    <phoneticPr fontId="2"/>
  </si>
  <si>
    <r>
      <rPr>
        <sz val="11"/>
        <color indexed="10"/>
        <rFont val="ＭＳ 明朝"/>
        <family val="1"/>
        <charset val="128"/>
      </rPr>
      <t>　入所者の病状の急変時等において
　相談対応を行う体制を常時確保</t>
    </r>
    <rPh sb="1" eb="4">
      <t>ニュウショシャ</t>
    </rPh>
    <rPh sb="5" eb="7">
      <t>ビョウジョウ</t>
    </rPh>
    <rPh sb="8" eb="12">
      <t>キュウヘンジトウ</t>
    </rPh>
    <rPh sb="18" eb="22">
      <t>ソウダンタイオウ</t>
    </rPh>
    <rPh sb="23" eb="24">
      <t>オコナ</t>
    </rPh>
    <rPh sb="25" eb="27">
      <t>タイセイ</t>
    </rPh>
    <rPh sb="28" eb="32">
      <t>ジョウジカクホ</t>
    </rPh>
    <phoneticPr fontId="51"/>
  </si>
  <si>
    <t>　診療の求めがあった場合において
　診療を行う体制を常時確保</t>
    <rPh sb="1" eb="3">
      <t>シンリョウ</t>
    </rPh>
    <rPh sb="4" eb="5">
      <t>モト</t>
    </rPh>
    <rPh sb="10" eb="12">
      <t>バアイ</t>
    </rPh>
    <rPh sb="18" eb="20">
      <t>シンリョウ</t>
    </rPh>
    <rPh sb="21" eb="22">
      <t>オコナ</t>
    </rPh>
    <rPh sb="23" eb="25">
      <t>タイセイ</t>
    </rPh>
    <rPh sb="26" eb="30">
      <t>ジョウジカクホ</t>
    </rPh>
    <phoneticPr fontId="51"/>
  </si>
  <si>
    <t>名称</t>
    <rPh sb="0" eb="2">
      <t>メイショウ</t>
    </rPh>
    <phoneticPr fontId="51"/>
  </si>
  <si>
    <t>住所</t>
    <rPh sb="0" eb="2">
      <t>ジュウショ</t>
    </rPh>
    <phoneticPr fontId="51"/>
  </si>
  <si>
    <t>算定根拠</t>
    <rPh sb="0" eb="4">
      <t>サンテイコンキョ</t>
    </rPh>
    <phoneticPr fontId="2"/>
  </si>
  <si>
    <t>1か月分の家賃等の額　×　契約期間（月数）</t>
    <rPh sb="2" eb="4">
      <t>ゲツブン</t>
    </rPh>
    <rPh sb="5" eb="7">
      <t>ヤチン</t>
    </rPh>
    <rPh sb="7" eb="8">
      <t>トウ</t>
    </rPh>
    <rPh sb="9" eb="10">
      <t>ガク</t>
    </rPh>
    <rPh sb="13" eb="15">
      <t>ケイヤク</t>
    </rPh>
    <rPh sb="15" eb="17">
      <t>キカン</t>
    </rPh>
    <rPh sb="18" eb="20">
      <t>ツキスウ</t>
    </rPh>
    <phoneticPr fontId="2"/>
  </si>
  <si>
    <t>想定居住期間（償却年月数）</t>
    <phoneticPr fontId="2"/>
  </si>
  <si>
    <t>自立120ヶ月/要支援・要介護60ヶ月</t>
    <phoneticPr fontId="2"/>
  </si>
  <si>
    <t>6年5月1日</t>
    <phoneticPr fontId="2"/>
  </si>
  <si>
    <t>1月につき</t>
    <phoneticPr fontId="2"/>
  </si>
  <si>
    <t>死亡日以前31日以上45日以下（最大15日間）</t>
    <phoneticPr fontId="2"/>
  </si>
  <si>
    <t>死亡日以前4日以上30日以下（最大27日間）</t>
    <phoneticPr fontId="2"/>
  </si>
  <si>
    <t>死亡日以前2日又は3日（最大2日間）</t>
    <phoneticPr fontId="2"/>
  </si>
  <si>
    <t>死亡日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</si>
</sst>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quot;その他場合：&quot;############"/>
    <numFmt numFmtId="177" formatCode="#,##0&quot;円&quot;"/>
    <numFmt numFmtId="178" formatCode="#,##0&quot;人&quot;"/>
    <numFmt numFmtId="179" formatCode="#,##0_ "/>
    <numFmt numFmtId="180" formatCode="&quot;職名／氏名&quot;######"/>
    <numFmt numFmtId="181" formatCode="#,##0&quot;階&quot;"/>
    <numFmt numFmtId="182" formatCode="0_);[Red]\(0\)"/>
    <numFmt numFmtId="183" formatCode="#,##0.0_);[Red]\(#,##0.0\)"/>
    <numFmt numFmtId="184" formatCode="#,##0.0_ "/>
    <numFmt numFmtId="185" formatCode="0.0_ "/>
    <numFmt numFmtId="186" formatCode="##.##&quot;円&quot;"/>
    <numFmt numFmtId="187" formatCode="@&quot;日あたり（円）&quot;"/>
    <numFmt numFmtId="188" formatCode="#,##0&quot;室&quot;"/>
    <numFmt numFmtId="189" formatCode="\(#,##0&quot;室&quot;\)"/>
    <numFmt numFmtId="190" formatCode="#,###&quot;円&quot;"/>
    <numFmt numFmtId="191" formatCode="#,###&quot;単位/日&quot;"/>
    <numFmt numFmtId="192" formatCode="0.0%"/>
    <numFmt numFmtId="193" formatCode="0_ "/>
    <numFmt numFmtId="194" formatCode="#,##0.00_ "/>
    <numFmt numFmtId="195" formatCode="#,###&quot;単位&quot;"/>
    <numFmt numFmtId="196" formatCode="#,##0.0&quot;㎡&quot;"/>
    <numFmt numFmtId="197" formatCode="#,##0&quot;㎡&quot;"/>
    <numFmt numFmtId="198" formatCode="0.0"/>
    <numFmt numFmtId="199" formatCode="#,##0&quot;円&quot;;[Red]\-#,##0&quot;円&quot;"/>
    <numFmt numFmtId="200" formatCode="&quot;（最大&quot;##,###&quot;単位）&quot;"/>
    <numFmt numFmtId="201" formatCode="&quot;（最大&quot;##,###&quot;円）&quot;"/>
  </numFmts>
  <fonts count="5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sz val="8"/>
      <name val="ＭＳ 明朝"/>
      <family val="1"/>
      <charset val="128"/>
    </font>
    <font>
      <sz val="12"/>
      <name val="ＭＳ Ｐゴシック"/>
      <family val="3"/>
      <charset val="128"/>
    </font>
    <font>
      <b/>
      <sz val="12"/>
      <name val="ＭＳ Ｐゴシック"/>
      <family val="3"/>
      <charset val="128"/>
    </font>
    <font>
      <u/>
      <sz val="11"/>
      <name val="ＭＳ Ｐゴシック"/>
      <family val="3"/>
      <charset val="128"/>
    </font>
    <font>
      <b/>
      <sz val="10"/>
      <name val="ＭＳ Ｐゴシック"/>
      <family val="3"/>
      <charset val="128"/>
    </font>
    <font>
      <sz val="9"/>
      <color indexed="10"/>
      <name val="ＭＳ Ｐ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明朝"/>
      <family val="1"/>
      <charset val="128"/>
    </font>
    <font>
      <b/>
      <sz val="9"/>
      <name val="ＭＳ 明朝"/>
      <family val="1"/>
      <charset val="128"/>
    </font>
    <font>
      <sz val="9"/>
      <color rgb="FF000000"/>
      <name val="ＭＳ Ｐゴシック"/>
      <family val="3"/>
      <charset val="128"/>
    </font>
    <font>
      <sz val="11"/>
      <color rgb="FF000000"/>
      <name val="ＭＳ Ｐゴシック"/>
      <family val="3"/>
      <charset val="128"/>
    </font>
    <font>
      <b/>
      <sz val="11"/>
      <color rgb="FFFF0000"/>
      <name val="ＭＳ Ｐゴシック"/>
      <family val="3"/>
      <charset val="128"/>
    </font>
    <font>
      <b/>
      <sz val="9"/>
      <color indexed="81"/>
      <name val="MS P ゴシック"/>
      <family val="3"/>
      <charset val="128"/>
    </font>
    <font>
      <sz val="9"/>
      <color theme="2" tint="-0.249977111117893"/>
      <name val="ＭＳ 明朝"/>
      <family val="1"/>
      <charset val="128"/>
    </font>
    <font>
      <sz val="11"/>
      <color rgb="FFFF0000"/>
      <name val="ＭＳ 明朝"/>
      <family val="1"/>
      <charset val="128"/>
    </font>
    <font>
      <b/>
      <sz val="7"/>
      <color rgb="FFFF0000"/>
      <name val="ＭＳ 明朝"/>
      <family val="1"/>
      <charset val="128"/>
    </font>
    <font>
      <b/>
      <sz val="12"/>
      <name val="ＭＳ 明朝"/>
      <family val="1"/>
      <charset val="128"/>
    </font>
    <font>
      <b/>
      <sz val="8"/>
      <color rgb="FFFF0000"/>
      <name val="ＭＳ 明朝"/>
      <family val="1"/>
      <charset val="128"/>
    </font>
    <font>
      <b/>
      <sz val="10"/>
      <color rgb="FFFF0000"/>
      <name val="ＭＳ 明朝"/>
      <family val="1"/>
      <charset val="128"/>
    </font>
    <font>
      <u/>
      <sz val="11"/>
      <color indexed="10"/>
      <name val="ＭＳ 明朝"/>
      <family val="1"/>
    </font>
    <font>
      <sz val="11"/>
      <color indexed="10"/>
      <name val="ＭＳ 明朝"/>
      <family val="1"/>
    </font>
    <font>
      <sz val="6"/>
      <name val="ＭＳ Ｐゴシック"/>
      <family val="3"/>
    </font>
    <font>
      <sz val="11"/>
      <color indexed="10"/>
      <name val="ＭＳ 明朝"/>
      <family val="1"/>
      <charset val="128"/>
    </font>
  </fonts>
  <fills count="4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6FEDB"/>
        <bgColor indexed="64"/>
      </patternFill>
    </fill>
    <fill>
      <patternFill patternType="solid">
        <fgColor rgb="FFFFCCFF"/>
        <bgColor indexed="64"/>
      </patternFill>
    </fill>
    <fill>
      <patternFill patternType="solid">
        <fgColor rgb="FFFFCCCC"/>
        <bgColor indexed="64"/>
      </patternFill>
    </fill>
    <fill>
      <patternFill patternType="solid">
        <fgColor theme="5" tint="0.79992065187536243"/>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79992065187536243"/>
        <bgColor indexed="64"/>
      </patternFill>
    </fill>
    <fill>
      <patternFill patternType="solid">
        <fgColor rgb="FFFF99FF"/>
        <bgColor indexed="64"/>
      </patternFill>
    </fill>
    <fill>
      <patternFill patternType="solid">
        <fgColor indexed="42"/>
        <bgColor indexed="64"/>
      </patternFill>
    </fill>
  </fills>
  <borders count="113">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6">
    <xf numFmtId="0" fontId="0" fillId="0" borderId="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93" applyNumberFormat="0" applyAlignment="0" applyProtection="0">
      <alignment vertical="center"/>
    </xf>
    <xf numFmtId="0" fontId="23" fillId="30" borderId="0" applyNumberFormat="0" applyBorder="0" applyAlignment="0" applyProtection="0">
      <alignment vertical="center"/>
    </xf>
    <xf numFmtId="0" fontId="24" fillId="0" borderId="0" applyNumberFormat="0" applyFill="0" applyBorder="0" applyAlignment="0" applyProtection="0">
      <alignment vertical="center"/>
    </xf>
    <xf numFmtId="0" fontId="1" fillId="4" borderId="94" applyNumberFormat="0" applyFont="0" applyAlignment="0" applyProtection="0">
      <alignment vertical="center"/>
    </xf>
    <xf numFmtId="0" fontId="25" fillId="0" borderId="95" applyNumberFormat="0" applyFill="0" applyAlignment="0" applyProtection="0">
      <alignment vertical="center"/>
    </xf>
    <xf numFmtId="0" fontId="26" fillId="31" borderId="0" applyNumberFormat="0" applyBorder="0" applyAlignment="0" applyProtection="0">
      <alignment vertical="center"/>
    </xf>
    <xf numFmtId="0" fontId="27" fillId="32" borderId="96" applyNumberFormat="0" applyAlignment="0" applyProtection="0">
      <alignment vertical="center"/>
    </xf>
    <xf numFmtId="0" fontId="28" fillId="0" borderId="0" applyNumberFormat="0" applyFill="0" applyBorder="0" applyAlignment="0" applyProtection="0">
      <alignment vertical="center"/>
    </xf>
    <xf numFmtId="0" fontId="29" fillId="0" borderId="97" applyNumberFormat="0" applyFill="0" applyAlignment="0" applyProtection="0">
      <alignment vertical="center"/>
    </xf>
    <xf numFmtId="0" fontId="30" fillId="0" borderId="98" applyNumberFormat="0" applyFill="0" applyAlignment="0" applyProtection="0">
      <alignment vertical="center"/>
    </xf>
    <xf numFmtId="0" fontId="31" fillId="0" borderId="99" applyNumberFormat="0" applyFill="0" applyAlignment="0" applyProtection="0">
      <alignment vertical="center"/>
    </xf>
    <xf numFmtId="0" fontId="31" fillId="0" borderId="0" applyNumberFormat="0" applyFill="0" applyBorder="0" applyAlignment="0" applyProtection="0">
      <alignment vertical="center"/>
    </xf>
    <xf numFmtId="0" fontId="32" fillId="0" borderId="100" applyNumberFormat="0" applyFill="0" applyAlignment="0" applyProtection="0">
      <alignment vertical="center"/>
    </xf>
    <xf numFmtId="0" fontId="33" fillId="32" borderId="101" applyNumberFormat="0" applyAlignment="0" applyProtection="0">
      <alignment vertical="center"/>
    </xf>
    <xf numFmtId="0" fontId="34" fillId="0" borderId="0" applyNumberFormat="0" applyFill="0" applyBorder="0" applyAlignment="0" applyProtection="0">
      <alignment vertical="center"/>
    </xf>
    <xf numFmtId="6" fontId="1" fillId="0" borderId="0" applyFont="0" applyFill="0" applyBorder="0" applyAlignment="0" applyProtection="0">
      <alignment vertical="center"/>
    </xf>
    <xf numFmtId="0" fontId="35" fillId="2" borderId="96" applyNumberFormat="0" applyAlignment="0" applyProtection="0">
      <alignment vertical="center"/>
    </xf>
    <xf numFmtId="0" fontId="1" fillId="0" borderId="0">
      <alignment vertical="center"/>
    </xf>
    <xf numFmtId="0" fontId="36" fillId="33" borderId="0" applyNumberFormat="0" applyBorder="0" applyAlignment="0" applyProtection="0">
      <alignment vertical="center"/>
    </xf>
    <xf numFmtId="38" fontId="1" fillId="0" borderId="0" applyFont="0" applyFill="0" applyBorder="0" applyAlignment="0" applyProtection="0">
      <alignment vertical="center"/>
    </xf>
  </cellStyleXfs>
  <cellXfs count="1763">
    <xf numFmtId="0" fontId="0" fillId="0" borderId="0" xfId="0" applyAlignment="1">
      <alignment vertical="center"/>
    </xf>
    <xf numFmtId="0" fontId="3" fillId="0" borderId="0" xfId="0" applyFont="1" applyFill="1" applyAlignment="1">
      <alignment horizontal="left" vertical="center"/>
    </xf>
    <xf numFmtId="49" fontId="3"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Alignment="1">
      <alignment vertical="center"/>
    </xf>
    <xf numFmtId="49" fontId="6" fillId="0" borderId="0" xfId="0" applyNumberFormat="1" applyFont="1" applyAlignment="1">
      <alignment horizontal="left" vertical="center"/>
    </xf>
    <xf numFmtId="49" fontId="0" fillId="0" borderId="0" xfId="0" applyNumberFormat="1" applyFont="1" applyAlignment="1">
      <alignment vertical="center"/>
    </xf>
    <xf numFmtId="0" fontId="0" fillId="0" borderId="0" xfId="0" applyFont="1" applyAlignment="1">
      <alignment vertical="center"/>
    </xf>
    <xf numFmtId="0" fontId="6" fillId="0" borderId="2" xfId="0" applyFont="1" applyBorder="1" applyAlignment="1">
      <alignment vertical="center"/>
    </xf>
    <xf numFmtId="49" fontId="0" fillId="0" borderId="3" xfId="0" applyNumberFormat="1" applyFont="1" applyFill="1" applyBorder="1" applyAlignment="1">
      <alignment vertical="center"/>
    </xf>
    <xf numFmtId="49" fontId="0" fillId="0" borderId="4"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5" xfId="0" applyNumberFormat="1" applyFont="1" applyFill="1" applyBorder="1" applyAlignment="1">
      <alignment vertical="center"/>
    </xf>
    <xf numFmtId="49" fontId="0" fillId="0" borderId="0" xfId="0" applyNumberFormat="1" applyFont="1" applyFill="1" applyAlignment="1">
      <alignment vertical="center"/>
    </xf>
    <xf numFmtId="6" fontId="0" fillId="0" borderId="0" xfId="41" applyFont="1" applyAlignment="1">
      <alignment vertical="center"/>
    </xf>
    <xf numFmtId="0" fontId="0" fillId="35" borderId="0" xfId="0" applyFont="1" applyFill="1" applyAlignment="1">
      <alignment vertical="center"/>
    </xf>
    <xf numFmtId="0" fontId="9" fillId="0" borderId="0" xfId="0" applyFont="1" applyFill="1" applyAlignment="1">
      <alignment vertical="center"/>
    </xf>
    <xf numFmtId="0" fontId="9" fillId="35" borderId="0" xfId="0" applyFont="1" applyFill="1" applyAlignment="1">
      <alignment horizontal="right" vertical="center"/>
    </xf>
    <xf numFmtId="4" fontId="9" fillId="35" borderId="0" xfId="0" applyNumberFormat="1" applyFont="1" applyFill="1" applyAlignment="1">
      <alignment vertical="center"/>
    </xf>
    <xf numFmtId="0" fontId="9" fillId="35" borderId="0" xfId="0" applyFont="1" applyFill="1" applyAlignment="1">
      <alignment vertical="center"/>
    </xf>
    <xf numFmtId="0" fontId="9" fillId="0" borderId="0" xfId="0" applyFont="1" applyFill="1" applyAlignment="1">
      <alignment horizontal="right" vertical="center"/>
    </xf>
    <xf numFmtId="4" fontId="9" fillId="0" borderId="0" xfId="0" applyNumberFormat="1" applyFont="1" applyFill="1" applyAlignment="1">
      <alignment vertical="center"/>
    </xf>
    <xf numFmtId="0" fontId="10" fillId="35" borderId="0" xfId="0" applyFont="1" applyFill="1" applyAlignment="1">
      <alignment vertical="center"/>
    </xf>
    <xf numFmtId="0" fontId="9" fillId="0" borderId="0" xfId="0" applyFont="1" applyAlignment="1">
      <alignment vertical="center"/>
    </xf>
    <xf numFmtId="49" fontId="0" fillId="0" borderId="0" xfId="0" applyNumberFormat="1" applyFont="1" applyAlignment="1">
      <alignment horizontal="left" vertical="top" wrapText="1"/>
    </xf>
    <xf numFmtId="49" fontId="4" fillId="0" borderId="9" xfId="0" applyNumberFormat="1" applyFont="1" applyFill="1" applyBorder="1" applyAlignment="1">
      <alignment horizontal="righ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0" fontId="6" fillId="0" borderId="2" xfId="0" applyFont="1" applyFill="1" applyBorder="1" applyAlignment="1">
      <alignment vertical="center"/>
    </xf>
    <xf numFmtId="0" fontId="3" fillId="35" borderId="0" xfId="0" applyFont="1" applyFill="1" applyBorder="1" applyAlignment="1">
      <alignment horizontal="center" vertical="center"/>
    </xf>
    <xf numFmtId="0" fontId="10" fillId="0" borderId="0" xfId="0" applyFont="1" applyFill="1" applyBorder="1" applyAlignment="1">
      <alignment vertical="center" wrapText="1"/>
    </xf>
    <xf numFmtId="0" fontId="3" fillId="4" borderId="9"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13" fillId="0" borderId="0" xfId="0" applyFont="1" applyAlignment="1">
      <alignment horizontal="center" vertical="center"/>
    </xf>
    <xf numFmtId="0" fontId="3" fillId="0" borderId="0" xfId="0" applyFont="1" applyBorder="1" applyAlignment="1">
      <alignment vertical="center"/>
    </xf>
    <xf numFmtId="0" fontId="14" fillId="0" borderId="0" xfId="0" applyFont="1" applyAlignment="1">
      <alignment horizontal="center" vertical="center"/>
    </xf>
    <xf numFmtId="0" fontId="13" fillId="0" borderId="0" xfId="0" applyFont="1" applyFill="1" applyAlignment="1">
      <alignment vertical="center" wrapText="1"/>
    </xf>
    <xf numFmtId="0" fontId="0" fillId="0" borderId="0" xfId="0" applyFont="1" applyBorder="1" applyAlignment="1">
      <alignment vertical="center"/>
    </xf>
    <xf numFmtId="0" fontId="6" fillId="0" borderId="0" xfId="0" applyFont="1" applyAlignment="1">
      <alignment horizontal="left" vertical="center"/>
    </xf>
    <xf numFmtId="0" fontId="4" fillId="0" borderId="9" xfId="0" applyFont="1" applyFill="1" applyBorder="1" applyAlignment="1">
      <alignment vertical="center"/>
    </xf>
    <xf numFmtId="0" fontId="3" fillId="0" borderId="12" xfId="0" applyFont="1" applyBorder="1" applyAlignment="1">
      <alignment vertical="center" wrapText="1"/>
    </xf>
    <xf numFmtId="0" fontId="3" fillId="0" borderId="12" xfId="0" applyFont="1" applyBorder="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3" fillId="0" borderId="0" xfId="0" applyNumberFormat="1" applyFont="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vertical="center"/>
    </xf>
    <xf numFmtId="0" fontId="4" fillId="35" borderId="0" xfId="0" applyFont="1" applyFill="1" applyBorder="1" applyAlignment="1">
      <alignment horizontal="center" vertical="center"/>
    </xf>
    <xf numFmtId="49" fontId="4" fillId="35" borderId="0"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8" fillId="0" borderId="10" xfId="0" applyFont="1" applyFill="1" applyBorder="1" applyAlignment="1">
      <alignment horizontal="left" vertical="center"/>
    </xf>
    <xf numFmtId="0" fontId="3" fillId="0" borderId="9" xfId="0" applyFont="1" applyFill="1" applyBorder="1" applyAlignment="1">
      <alignment vertical="center"/>
    </xf>
    <xf numFmtId="0" fontId="8" fillId="4" borderId="9" xfId="0" applyFont="1" applyFill="1" applyBorder="1" applyAlignment="1">
      <alignment vertical="center"/>
    </xf>
    <xf numFmtId="0" fontId="4" fillId="0" borderId="9" xfId="0" applyFont="1" applyFill="1" applyBorder="1" applyAlignment="1">
      <alignment horizontal="right" vertical="center"/>
    </xf>
    <xf numFmtId="0" fontId="8" fillId="4" borderId="9" xfId="0" applyFont="1" applyFill="1" applyBorder="1" applyAlignment="1">
      <alignment horizontal="left" vertical="center"/>
    </xf>
    <xf numFmtId="0" fontId="8" fillId="0" borderId="9" xfId="0" applyFont="1" applyFill="1" applyBorder="1" applyAlignment="1">
      <alignment horizontal="left" vertical="center"/>
    </xf>
    <xf numFmtId="0" fontId="3" fillId="0" borderId="9" xfId="0" applyFont="1" applyBorder="1" applyAlignment="1">
      <alignment vertical="center"/>
    </xf>
    <xf numFmtId="0" fontId="3" fillId="0" borderId="10" xfId="0" applyFont="1" applyFill="1" applyBorder="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Fill="1" applyAlignment="1">
      <alignment vertical="center" wrapText="1"/>
    </xf>
    <xf numFmtId="49" fontId="7" fillId="0" borderId="0" xfId="0" applyNumberFormat="1" applyFont="1" applyBorder="1" applyAlignment="1">
      <alignment vertical="center"/>
    </xf>
    <xf numFmtId="0" fontId="7" fillId="0" borderId="0" xfId="0" applyFont="1" applyBorder="1" applyAlignment="1">
      <alignment vertical="center"/>
    </xf>
    <xf numFmtId="0" fontId="3" fillId="0" borderId="11" xfId="0" applyFont="1" applyFill="1" applyBorder="1" applyAlignment="1">
      <alignmen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8" fillId="0" borderId="9" xfId="0" applyFont="1" applyFill="1" applyBorder="1" applyAlignment="1">
      <alignment vertical="center"/>
    </xf>
    <xf numFmtId="0" fontId="3" fillId="4" borderId="6" xfId="0" applyFont="1" applyFill="1" applyBorder="1" applyAlignment="1">
      <alignment horizontal="left" vertical="center"/>
    </xf>
    <xf numFmtId="0" fontId="3" fillId="0" borderId="6"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49" fontId="6" fillId="0" borderId="0" xfId="0" applyNumberFormat="1" applyFont="1" applyFill="1" applyAlignment="1">
      <alignment horizontal="left" vertical="center"/>
    </xf>
    <xf numFmtId="0" fontId="0" fillId="0" borderId="0" xfId="0" applyFont="1" applyFill="1" applyBorder="1" applyAlignment="1">
      <alignment vertical="center"/>
    </xf>
    <xf numFmtId="49" fontId="6" fillId="0" borderId="0" xfId="0" applyNumberFormat="1" applyFont="1" applyFill="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49" fontId="3" fillId="4" borderId="17" xfId="0" applyNumberFormat="1" applyFont="1" applyFill="1" applyBorder="1" applyAlignment="1">
      <alignment vertical="center"/>
    </xf>
    <xf numFmtId="49" fontId="0" fillId="0" borderId="0" xfId="0" applyNumberFormat="1"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0" fillId="0" borderId="2" xfId="0" applyFont="1" applyBorder="1" applyAlignment="1">
      <alignment vertical="center"/>
    </xf>
    <xf numFmtId="0" fontId="10" fillId="0" borderId="0" xfId="0" applyFont="1" applyAlignment="1">
      <alignment vertical="center" wrapText="1"/>
    </xf>
    <xf numFmtId="49" fontId="6" fillId="0" borderId="0" xfId="0" applyNumberFormat="1" applyFont="1" applyFill="1" applyBorder="1" applyAlignment="1">
      <alignment vertical="center"/>
    </xf>
    <xf numFmtId="0" fontId="3" fillId="35" borderId="10" xfId="0" applyFont="1" applyFill="1" applyBorder="1" applyAlignment="1">
      <alignment vertical="center"/>
    </xf>
    <xf numFmtId="0" fontId="0" fillId="0" borderId="0" xfId="0" applyFont="1" applyFill="1" applyBorder="1" applyAlignment="1">
      <alignment vertical="top" wrapText="1"/>
    </xf>
    <xf numFmtId="0" fontId="0" fillId="0" borderId="0" xfId="0" applyFont="1" applyBorder="1" applyAlignment="1">
      <alignment vertical="top" wrapText="1"/>
    </xf>
    <xf numFmtId="178" fontId="3" fillId="0" borderId="4" xfId="0" applyNumberFormat="1" applyFont="1" applyFill="1" applyBorder="1" applyAlignment="1">
      <alignment vertical="center"/>
    </xf>
    <xf numFmtId="178" fontId="3" fillId="0" borderId="10" xfId="0" applyNumberFormat="1" applyFont="1" applyFill="1" applyBorder="1" applyAlignment="1">
      <alignment vertical="center"/>
    </xf>
    <xf numFmtId="179" fontId="4" fillId="0" borderId="20" xfId="0" applyNumberFormat="1" applyFont="1" applyFill="1" applyBorder="1" applyAlignment="1">
      <alignment vertical="center"/>
    </xf>
    <xf numFmtId="178" fontId="3" fillId="0" borderId="21" xfId="0" applyNumberFormat="1" applyFont="1" applyFill="1" applyBorder="1" applyAlignment="1">
      <alignment vertical="center"/>
    </xf>
    <xf numFmtId="0" fontId="3" fillId="0" borderId="0" xfId="0" applyFont="1" applyBorder="1" applyAlignment="1">
      <alignment horizontal="left" vertical="center"/>
    </xf>
    <xf numFmtId="179" fontId="3" fillId="0" borderId="0" xfId="0" applyNumberFormat="1" applyFont="1" applyBorder="1" applyAlignment="1">
      <alignment horizontal="right" vertical="center"/>
    </xf>
    <xf numFmtId="178" fontId="3" fillId="0" borderId="0" xfId="0" applyNumberFormat="1" applyFont="1" applyBorder="1" applyAlignment="1">
      <alignment vertical="center"/>
    </xf>
    <xf numFmtId="0" fontId="3" fillId="0" borderId="22" xfId="0" applyFont="1" applyFill="1" applyBorder="1" applyAlignment="1">
      <alignment vertical="center"/>
    </xf>
    <xf numFmtId="0" fontId="3" fillId="0" borderId="4" xfId="0" applyFont="1" applyFill="1" applyBorder="1" applyAlignment="1">
      <alignment vertical="center"/>
    </xf>
    <xf numFmtId="0" fontId="0" fillId="3" borderId="0" xfId="0" applyFont="1" applyFill="1" applyAlignment="1">
      <alignment vertical="center"/>
    </xf>
    <xf numFmtId="0" fontId="6" fillId="0" borderId="0" xfId="0" applyFont="1" applyFill="1" applyAlignment="1">
      <alignment vertical="center"/>
    </xf>
    <xf numFmtId="49" fontId="3" fillId="0" borderId="0" xfId="0" applyNumberFormat="1" applyFont="1" applyFill="1" applyBorder="1" applyAlignment="1">
      <alignment horizontal="left" vertical="center"/>
    </xf>
    <xf numFmtId="0" fontId="13" fillId="0" borderId="2" xfId="0" applyFont="1" applyFill="1" applyBorder="1" applyAlignment="1">
      <alignment vertical="center"/>
    </xf>
    <xf numFmtId="0" fontId="0" fillId="0" borderId="2" xfId="0" applyFont="1" applyFill="1" applyBorder="1" applyAlignment="1">
      <alignment vertical="center"/>
    </xf>
    <xf numFmtId="49" fontId="0" fillId="3" borderId="0" xfId="0" applyNumberFormat="1" applyFont="1" applyFill="1" applyAlignment="1">
      <alignment vertical="center"/>
    </xf>
    <xf numFmtId="0" fontId="3" fillId="4" borderId="7" xfId="0" applyFont="1" applyFill="1" applyBorder="1" applyAlignment="1">
      <alignment vertical="top" wrapText="1"/>
    </xf>
    <xf numFmtId="0" fontId="3" fillId="12" borderId="0" xfId="0" applyFont="1" applyFill="1" applyBorder="1" applyAlignment="1">
      <alignment horizontal="left" vertical="center" wrapText="1"/>
    </xf>
    <xf numFmtId="0" fontId="3" fillId="4" borderId="23" xfId="0" applyFont="1" applyFill="1" applyBorder="1" applyAlignment="1">
      <alignment vertical="center"/>
    </xf>
    <xf numFmtId="0" fontId="4" fillId="0" borderId="0" xfId="0" applyFont="1" applyAlignment="1">
      <alignment vertical="center"/>
    </xf>
    <xf numFmtId="49" fontId="4" fillId="0" borderId="0" xfId="0" applyNumberFormat="1" applyFont="1" applyAlignment="1">
      <alignment vertical="center"/>
    </xf>
    <xf numFmtId="0" fontId="3" fillId="0" borderId="0" xfId="0" applyFont="1" applyFill="1" applyAlignment="1">
      <alignment vertical="center" wrapText="1"/>
    </xf>
    <xf numFmtId="0" fontId="3" fillId="4" borderId="24" xfId="0" applyFont="1" applyFill="1" applyBorder="1" applyAlignment="1">
      <alignment vertical="top" wrapText="1"/>
    </xf>
    <xf numFmtId="0" fontId="0" fillId="4" borderId="25" xfId="0" applyFont="1" applyFill="1" applyBorder="1" applyAlignment="1">
      <alignment vertical="top" wrapText="1"/>
    </xf>
    <xf numFmtId="0" fontId="3" fillId="4" borderId="6" xfId="0" applyFont="1" applyFill="1" applyBorder="1" applyAlignment="1">
      <alignment vertical="center"/>
    </xf>
    <xf numFmtId="190" fontId="0" fillId="0" borderId="0" xfId="0" applyNumberFormat="1" applyFont="1" applyAlignment="1">
      <alignment vertical="center"/>
    </xf>
    <xf numFmtId="0" fontId="0" fillId="36" borderId="0" xfId="0" applyFont="1" applyFill="1" applyAlignment="1">
      <alignment vertical="center"/>
    </xf>
    <xf numFmtId="4" fontId="9" fillId="36" borderId="0" xfId="0" applyNumberFormat="1" applyFont="1" applyFill="1" applyAlignment="1">
      <alignment vertical="center"/>
    </xf>
    <xf numFmtId="0" fontId="9" fillId="36" borderId="0" xfId="0" applyFont="1" applyFill="1" applyAlignment="1">
      <alignment vertical="center"/>
    </xf>
    <xf numFmtId="49" fontId="6" fillId="36" borderId="0" xfId="0" applyNumberFormat="1" applyFont="1" applyFill="1" applyBorder="1" applyAlignment="1">
      <alignment vertical="center"/>
    </xf>
    <xf numFmtId="49" fontId="3" fillId="37" borderId="0" xfId="0" applyNumberFormat="1" applyFont="1" applyFill="1" applyBorder="1" applyAlignment="1">
      <alignment horizontal="left" vertical="center"/>
    </xf>
    <xf numFmtId="0" fontId="3" fillId="37" borderId="0" xfId="0" applyFont="1" applyFill="1" applyBorder="1" applyAlignment="1">
      <alignment horizontal="left" vertical="center"/>
    </xf>
    <xf numFmtId="186" fontId="8" fillId="37" borderId="0" xfId="0" applyNumberFormat="1" applyFont="1" applyFill="1" applyBorder="1" applyAlignment="1">
      <alignment horizontal="left" vertical="center"/>
    </xf>
    <xf numFmtId="186" fontId="3" fillId="37" borderId="0" xfId="0" applyNumberFormat="1" applyFont="1" applyFill="1" applyBorder="1" applyAlignment="1">
      <alignment horizontal="left" vertical="center"/>
    </xf>
    <xf numFmtId="49" fontId="6" fillId="37" borderId="0" xfId="0" applyNumberFormat="1" applyFont="1" applyFill="1" applyBorder="1" applyAlignment="1">
      <alignment horizontal="left" vertical="center"/>
    </xf>
    <xf numFmtId="0" fontId="0" fillId="37" borderId="0" xfId="0" applyFont="1" applyFill="1" applyAlignment="1">
      <alignment vertical="center"/>
    </xf>
    <xf numFmtId="49" fontId="0" fillId="37" borderId="0" xfId="0" applyNumberFormat="1" applyFont="1" applyFill="1" applyAlignment="1">
      <alignment vertical="center"/>
    </xf>
    <xf numFmtId="0" fontId="9" fillId="37" borderId="0" xfId="0" applyFont="1" applyFill="1" applyAlignment="1">
      <alignment horizontal="right" vertical="center"/>
    </xf>
    <xf numFmtId="49" fontId="10" fillId="37" borderId="0" xfId="0" applyNumberFormat="1" applyFont="1" applyFill="1" applyAlignment="1">
      <alignment vertical="center"/>
    </xf>
    <xf numFmtId="0" fontId="18" fillId="0" borderId="0" xfId="0" applyFont="1" applyAlignment="1">
      <alignment vertical="center"/>
    </xf>
    <xf numFmtId="192" fontId="9" fillId="35" borderId="0" xfId="0" applyNumberFormat="1" applyFont="1" applyFill="1" applyAlignment="1">
      <alignment vertical="center"/>
    </xf>
    <xf numFmtId="49" fontId="0" fillId="38" borderId="0" xfId="0" applyNumberFormat="1" applyFont="1" applyFill="1" applyAlignment="1">
      <alignment vertical="center"/>
    </xf>
    <xf numFmtId="0" fontId="9" fillId="38" borderId="0" xfId="0" applyFont="1" applyFill="1" applyAlignment="1">
      <alignment vertical="center"/>
    </xf>
    <xf numFmtId="49" fontId="3" fillId="38" borderId="0" xfId="0" applyNumberFormat="1" applyFont="1" applyFill="1" applyAlignment="1">
      <alignment vertical="center"/>
    </xf>
    <xf numFmtId="0" fontId="0" fillId="38" borderId="0" xfId="0" applyFont="1" applyFill="1" applyAlignment="1">
      <alignment vertical="center"/>
    </xf>
    <xf numFmtId="0" fontId="9" fillId="38" borderId="0" xfId="0" applyFont="1" applyFill="1" applyAlignment="1">
      <alignment horizontal="right" vertical="center"/>
    </xf>
    <xf numFmtId="4" fontId="9" fillId="38" borderId="0" xfId="0" applyNumberFormat="1" applyFont="1" applyFill="1" applyAlignment="1">
      <alignment vertical="center"/>
    </xf>
    <xf numFmtId="0" fontId="4" fillId="0" borderId="10" xfId="0" applyFont="1" applyFill="1" applyBorder="1" applyAlignment="1">
      <alignment vertical="center"/>
    </xf>
    <xf numFmtId="49" fontId="6" fillId="35" borderId="0" xfId="0" applyNumberFormat="1" applyFont="1" applyFill="1" applyAlignment="1">
      <alignment horizontal="left" vertical="center"/>
    </xf>
    <xf numFmtId="0" fontId="4" fillId="35" borderId="9" xfId="0" applyFont="1" applyFill="1" applyBorder="1" applyAlignment="1">
      <alignment vertical="center"/>
    </xf>
    <xf numFmtId="49" fontId="3" fillId="38" borderId="0" xfId="0" applyNumberFormat="1" applyFont="1" applyFill="1" applyAlignment="1">
      <alignment horizontal="left" vertical="top" wrapText="1"/>
    </xf>
    <xf numFmtId="49" fontId="11" fillId="38" borderId="0" xfId="0" applyNumberFormat="1" applyFont="1" applyFill="1" applyBorder="1" applyAlignment="1">
      <alignment horizontal="left" vertical="center"/>
    </xf>
    <xf numFmtId="0" fontId="3" fillId="4" borderId="9" xfId="0" applyFont="1" applyFill="1" applyBorder="1" applyAlignment="1">
      <alignment vertical="center"/>
    </xf>
    <xf numFmtId="0" fontId="3" fillId="35" borderId="9" xfId="0" applyFont="1" applyFill="1" applyBorder="1" applyAlignment="1">
      <alignment horizontal="center" vertical="center"/>
    </xf>
    <xf numFmtId="0" fontId="6" fillId="0" borderId="0" xfId="0" applyFont="1" applyBorder="1" applyAlignment="1">
      <alignment horizontal="left" vertical="center"/>
    </xf>
    <xf numFmtId="49" fontId="6" fillId="0" borderId="2" xfId="0" applyNumberFormat="1" applyFont="1" applyFill="1" applyBorder="1" applyAlignment="1">
      <alignment vertical="center"/>
    </xf>
    <xf numFmtId="49" fontId="6" fillId="0" borderId="2" xfId="0" applyNumberFormat="1" applyFont="1" applyBorder="1" applyAlignment="1">
      <alignment horizontal="left" vertical="center"/>
    </xf>
    <xf numFmtId="0" fontId="3" fillId="4" borderId="1" xfId="0" applyFont="1" applyFill="1" applyBorder="1" applyAlignment="1">
      <alignment horizontal="center" vertical="center"/>
    </xf>
    <xf numFmtId="49" fontId="3" fillId="0" borderId="2" xfId="0" applyNumberFormat="1" applyFont="1" applyBorder="1" applyAlignment="1">
      <alignment horizontal="left" vertical="center"/>
    </xf>
    <xf numFmtId="49" fontId="3" fillId="4" borderId="3"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49" fontId="3" fillId="4" borderId="1" xfId="0" applyNumberFormat="1" applyFont="1" applyFill="1" applyBorder="1" applyAlignment="1">
      <alignment vertical="center"/>
    </xf>
    <xf numFmtId="49" fontId="6" fillId="35" borderId="0" xfId="0" applyNumberFormat="1" applyFont="1" applyFill="1" applyAlignment="1">
      <alignment horizontal="left" vertical="center"/>
    </xf>
    <xf numFmtId="179" fontId="4" fillId="0" borderId="9" xfId="0" applyNumberFormat="1" applyFont="1" applyFill="1" applyBorder="1" applyAlignment="1">
      <alignment horizontal="right" vertical="center"/>
    </xf>
    <xf numFmtId="0" fontId="6" fillId="0" borderId="2" xfId="0" applyFont="1" applyFill="1" applyBorder="1" applyAlignment="1">
      <alignment horizontal="left" vertical="center"/>
    </xf>
    <xf numFmtId="0" fontId="4" fillId="0" borderId="3" xfId="0" applyFont="1" applyFill="1" applyBorder="1" applyAlignment="1">
      <alignment horizontal="right" vertical="center"/>
    </xf>
    <xf numFmtId="0" fontId="6" fillId="0" borderId="0" xfId="0" applyFont="1" applyFill="1" applyAlignment="1">
      <alignment horizontal="left" vertical="center"/>
    </xf>
    <xf numFmtId="0" fontId="0" fillId="0" borderId="0" xfId="0" applyFont="1" applyBorder="1" applyAlignment="1">
      <alignment horizontal="left" vertical="center"/>
    </xf>
    <xf numFmtId="179" fontId="4" fillId="0" borderId="20"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0" fontId="4" fillId="0" borderId="9" xfId="0" applyFont="1" applyFill="1" applyBorder="1" applyAlignment="1">
      <alignment horizontal="left" vertical="center"/>
    </xf>
    <xf numFmtId="0" fontId="18" fillId="35" borderId="0" xfId="0" applyFont="1" applyFill="1" applyAlignment="1">
      <alignment vertical="center"/>
    </xf>
    <xf numFmtId="0" fontId="11" fillId="38" borderId="0" xfId="0" applyFont="1" applyFill="1" applyBorder="1" applyAlignment="1">
      <alignment vertical="center"/>
    </xf>
    <xf numFmtId="49" fontId="3" fillId="38" borderId="0" xfId="0" applyNumberFormat="1" applyFont="1" applyFill="1" applyAlignment="1">
      <alignment horizontal="left" vertical="center"/>
    </xf>
    <xf numFmtId="49" fontId="3" fillId="38" borderId="0" xfId="0" applyNumberFormat="1" applyFont="1" applyFill="1" applyAlignment="1">
      <alignment horizontal="left" vertical="top"/>
    </xf>
    <xf numFmtId="49" fontId="3" fillId="38" borderId="0" xfId="0" applyNumberFormat="1" applyFont="1" applyFill="1" applyAlignment="1">
      <alignment horizontal="left" vertical="center" wrapText="1"/>
    </xf>
    <xf numFmtId="49" fontId="3" fillId="38" borderId="0" xfId="0" applyNumberFormat="1" applyFont="1" applyFill="1" applyAlignment="1">
      <alignment vertical="top" wrapText="1"/>
    </xf>
    <xf numFmtId="49" fontId="3" fillId="4" borderId="7" xfId="0" applyNumberFormat="1" applyFont="1" applyFill="1" applyBorder="1" applyAlignment="1">
      <alignment vertical="center"/>
    </xf>
    <xf numFmtId="0" fontId="3" fillId="4" borderId="30" xfId="0" applyFont="1" applyFill="1" applyBorder="1" applyAlignment="1">
      <alignment vertical="center"/>
    </xf>
    <xf numFmtId="0" fontId="3" fillId="35" borderId="13" xfId="0" applyFont="1" applyFill="1" applyBorder="1" applyAlignment="1">
      <alignment vertical="center"/>
    </xf>
    <xf numFmtId="0" fontId="3" fillId="35" borderId="14" xfId="0" applyFont="1" applyFill="1" applyBorder="1" applyAlignment="1">
      <alignment vertical="center"/>
    </xf>
    <xf numFmtId="0" fontId="3" fillId="35" borderId="10" xfId="0" applyFont="1" applyFill="1" applyBorder="1" applyAlignment="1">
      <alignment horizontal="center" vertical="center"/>
    </xf>
    <xf numFmtId="0" fontId="3" fillId="35" borderId="0" xfId="0" applyFont="1" applyFill="1" applyBorder="1" applyAlignment="1">
      <alignment vertical="center"/>
    </xf>
    <xf numFmtId="0" fontId="3" fillId="35" borderId="12" xfId="0" applyFont="1" applyFill="1" applyBorder="1" applyAlignment="1">
      <alignment vertical="center"/>
    </xf>
    <xf numFmtId="0" fontId="3" fillId="35" borderId="9" xfId="0" applyFont="1" applyFill="1" applyBorder="1" applyAlignment="1">
      <alignment vertical="center"/>
    </xf>
    <xf numFmtId="0" fontId="4" fillId="35" borderId="2" xfId="0" applyFont="1" applyFill="1" applyBorder="1" applyAlignment="1">
      <alignment vertical="center"/>
    </xf>
    <xf numFmtId="0" fontId="4" fillId="35" borderId="31" xfId="0" applyFont="1" applyFill="1" applyBorder="1" applyAlignment="1">
      <alignment vertical="center"/>
    </xf>
    <xf numFmtId="0" fontId="3" fillId="0" borderId="18" xfId="0" applyFont="1" applyBorder="1" applyAlignment="1">
      <alignment vertical="center"/>
    </xf>
    <xf numFmtId="0" fontId="3" fillId="0" borderId="19"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18" xfId="0" applyFont="1" applyFill="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49" fontId="3" fillId="38" borderId="0" xfId="0" applyNumberFormat="1" applyFont="1" applyFill="1" applyAlignment="1">
      <alignment horizontal="left" vertical="top" wrapText="1"/>
    </xf>
    <xf numFmtId="49" fontId="11" fillId="38" borderId="0" xfId="0" applyNumberFormat="1" applyFont="1" applyFill="1" applyBorder="1" applyAlignment="1">
      <alignment horizontal="left" vertical="center"/>
    </xf>
    <xf numFmtId="0" fontId="15" fillId="0" borderId="9" xfId="28" applyFont="1" applyFill="1" applyBorder="1" applyAlignment="1">
      <alignment vertical="center"/>
    </xf>
    <xf numFmtId="0" fontId="4" fillId="0" borderId="0" xfId="0" applyFont="1" applyFill="1" applyBorder="1" applyAlignment="1">
      <alignment horizontal="left" vertical="center"/>
    </xf>
    <xf numFmtId="0" fontId="6" fillId="0" borderId="18" xfId="0" applyFont="1" applyBorder="1" applyAlignment="1">
      <alignment vertical="center"/>
    </xf>
    <xf numFmtId="184" fontId="4" fillId="0" borderId="9" xfId="0" applyNumberFormat="1" applyFont="1" applyFill="1" applyBorder="1" applyAlignment="1">
      <alignment horizontal="left" vertical="center"/>
    </xf>
    <xf numFmtId="184" fontId="4" fillId="0" borderId="9" xfId="0" applyNumberFormat="1" applyFont="1" applyFill="1" applyBorder="1" applyAlignment="1">
      <alignment vertical="center"/>
    </xf>
    <xf numFmtId="0" fontId="3" fillId="0" borderId="10" xfId="0" applyFont="1" applyBorder="1" applyAlignment="1">
      <alignment vertical="center"/>
    </xf>
    <xf numFmtId="0" fontId="3" fillId="4" borderId="18" xfId="0" applyFont="1" applyFill="1" applyBorder="1" applyAlignment="1">
      <alignment vertical="center"/>
    </xf>
    <xf numFmtId="0" fontId="3" fillId="0" borderId="3"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189" fontId="3" fillId="0" borderId="9" xfId="0" applyNumberFormat="1" applyFont="1" applyFill="1" applyBorder="1" applyAlignment="1">
      <alignment vertical="center"/>
    </xf>
    <xf numFmtId="184" fontId="4" fillId="0" borderId="10" xfId="0" applyNumberFormat="1" applyFont="1" applyFill="1" applyBorder="1" applyAlignment="1">
      <alignment horizontal="right" vertical="center"/>
    </xf>
    <xf numFmtId="188" fontId="3" fillId="0" borderId="10" xfId="0" applyNumberFormat="1" applyFont="1" applyFill="1" applyBorder="1" applyAlignment="1">
      <alignment horizontal="left" vertical="center"/>
    </xf>
    <xf numFmtId="0" fontId="4" fillId="0" borderId="10" xfId="0" applyFont="1" applyFill="1" applyBorder="1" applyAlignment="1">
      <alignment horizontal="right" vertical="center"/>
    </xf>
    <xf numFmtId="49" fontId="3" fillId="4" borderId="29" xfId="0" applyNumberFormat="1" applyFont="1" applyFill="1" applyBorder="1" applyAlignment="1">
      <alignment vertical="center"/>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0" borderId="35" xfId="0" applyFont="1" applyFill="1" applyBorder="1" applyAlignment="1">
      <alignment horizontal="left" vertical="center"/>
    </xf>
    <xf numFmtId="49" fontId="3" fillId="4" borderId="3" xfId="0" applyNumberFormat="1"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49" fontId="3" fillId="4" borderId="4" xfId="0" applyNumberFormat="1" applyFont="1" applyFill="1" applyBorder="1" applyAlignment="1">
      <alignment vertical="center"/>
    </xf>
    <xf numFmtId="49" fontId="3" fillId="4" borderId="36" xfId="0" applyNumberFormat="1" applyFont="1" applyFill="1" applyBorder="1" applyAlignment="1">
      <alignment vertical="center"/>
    </xf>
    <xf numFmtId="49" fontId="3" fillId="4" borderId="37" xfId="0" applyNumberFormat="1" applyFont="1" applyFill="1" applyBorder="1" applyAlignment="1">
      <alignment vertical="center"/>
    </xf>
    <xf numFmtId="0" fontId="0" fillId="39" borderId="38" xfId="0" applyFont="1" applyFill="1" applyBorder="1" applyAlignment="1">
      <alignment vertical="center"/>
    </xf>
    <xf numFmtId="0" fontId="6" fillId="0" borderId="53" xfId="0" applyFont="1" applyBorder="1" applyAlignment="1">
      <alignment vertical="center"/>
    </xf>
    <xf numFmtId="49" fontId="3" fillId="38" borderId="0" xfId="0" applyNumberFormat="1" applyFont="1" applyFill="1" applyAlignment="1">
      <alignment vertical="center" wrapText="1"/>
    </xf>
    <xf numFmtId="0" fontId="37" fillId="0" borderId="0" xfId="0" applyFont="1" applyBorder="1" applyAlignment="1">
      <alignment horizontal="center" vertical="center"/>
    </xf>
    <xf numFmtId="0" fontId="11" fillId="0" borderId="0" xfId="0" applyFont="1" applyAlignment="1">
      <alignment vertical="center"/>
    </xf>
    <xf numFmtId="49" fontId="3" fillId="4" borderId="7" xfId="0" applyNumberFormat="1" applyFont="1" applyFill="1" applyBorder="1" applyAlignment="1">
      <alignment horizontal="left" vertical="center"/>
    </xf>
    <xf numFmtId="0" fontId="6" fillId="0" borderId="2" xfId="0" applyFont="1" applyFill="1" applyBorder="1" applyAlignment="1">
      <alignment vertical="center"/>
    </xf>
    <xf numFmtId="49" fontId="3" fillId="4" borderId="74" xfId="0" applyNumberFormat="1" applyFont="1" applyFill="1" applyBorder="1" applyAlignment="1">
      <alignment horizontal="left" vertical="center"/>
    </xf>
    <xf numFmtId="0" fontId="0" fillId="0" borderId="0" xfId="0" applyFont="1" applyAlignment="1">
      <alignment vertical="center"/>
    </xf>
    <xf numFmtId="0" fontId="6" fillId="0" borderId="0" xfId="0" applyFont="1" applyAlignment="1">
      <alignment vertical="center"/>
    </xf>
    <xf numFmtId="0" fontId="38" fillId="0" borderId="0" xfId="0" applyFont="1" applyAlignment="1">
      <alignment vertical="center"/>
    </xf>
    <xf numFmtId="49" fontId="3" fillId="4" borderId="7" xfId="0" applyNumberFormat="1" applyFont="1" applyFill="1" applyBorder="1" applyAlignment="1" applyProtection="1">
      <alignment horizontal="left" vertical="center"/>
      <protection locked="0"/>
    </xf>
    <xf numFmtId="49" fontId="3" fillId="4" borderId="8" xfId="0" applyNumberFormat="1" applyFont="1" applyFill="1" applyBorder="1" applyAlignment="1" applyProtection="1">
      <alignment horizontal="left" vertical="center"/>
      <protection locked="0"/>
    </xf>
    <xf numFmtId="0" fontId="40" fillId="0" borderId="0" xfId="0" applyFont="1" applyAlignment="1">
      <alignment horizontal="left" vertical="center"/>
    </xf>
    <xf numFmtId="49" fontId="6" fillId="0" borderId="0" xfId="0" applyNumberFormat="1" applyFont="1" applyBorder="1" applyAlignment="1">
      <alignment vertical="center"/>
    </xf>
    <xf numFmtId="0" fontId="0" fillId="0" borderId="57" xfId="0" applyFont="1" applyBorder="1" applyAlignment="1">
      <alignment vertical="center"/>
    </xf>
    <xf numFmtId="0" fontId="39" fillId="0" borderId="0" xfId="0" applyFont="1" applyAlignment="1">
      <alignment horizontal="left" vertical="center"/>
    </xf>
    <xf numFmtId="0" fontId="3" fillId="0" borderId="0" xfId="0" applyFont="1" applyAlignment="1">
      <alignment vertical="center"/>
    </xf>
    <xf numFmtId="0" fontId="0" fillId="0" borderId="0" xfId="0" applyFont="1" applyAlignment="1">
      <alignment vertical="center"/>
    </xf>
    <xf numFmtId="0" fontId="4" fillId="0" borderId="9"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1" xfId="0" applyFont="1" applyFill="1" applyBorder="1" applyAlignment="1" applyProtection="1">
      <alignment vertical="center"/>
    </xf>
    <xf numFmtId="0" fontId="37" fillId="0" borderId="0" xfId="0" applyFont="1" applyBorder="1" applyAlignment="1">
      <alignment horizontal="center" vertical="center" shrinkToFit="1"/>
    </xf>
    <xf numFmtId="0" fontId="3" fillId="0" borderId="0" xfId="0" applyFont="1" applyAlignment="1">
      <alignment vertical="center" shrinkToFit="1"/>
    </xf>
    <xf numFmtId="49" fontId="6" fillId="37" borderId="0" xfId="0" applyNumberFormat="1" applyFont="1" applyFill="1" applyBorder="1" applyAlignment="1">
      <alignment vertical="center"/>
    </xf>
    <xf numFmtId="0" fontId="4" fillId="0" borderId="9" xfId="0" applyFont="1" applyFill="1" applyBorder="1" applyAlignment="1">
      <alignment vertical="center"/>
    </xf>
    <xf numFmtId="0" fontId="6" fillId="0" borderId="0" xfId="0" applyFont="1" applyFill="1" applyAlignment="1">
      <alignment vertical="center"/>
    </xf>
    <xf numFmtId="0" fontId="6" fillId="0" borderId="2"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Fill="1" applyAlignment="1">
      <alignment vertical="center"/>
    </xf>
    <xf numFmtId="0" fontId="0" fillId="0" borderId="0" xfId="0" applyFont="1" applyAlignment="1">
      <alignment vertical="center"/>
    </xf>
    <xf numFmtId="0" fontId="0" fillId="0" borderId="11" xfId="0" applyFont="1" applyBorder="1" applyAlignment="1">
      <alignment vertical="center"/>
    </xf>
    <xf numFmtId="0" fontId="0" fillId="0" borderId="9" xfId="0" applyFont="1" applyBorder="1" applyAlignment="1">
      <alignment vertical="center"/>
    </xf>
    <xf numFmtId="0" fontId="43" fillId="0" borderId="0" xfId="0" applyFont="1" applyAlignment="1">
      <alignment vertical="center"/>
    </xf>
    <xf numFmtId="0" fontId="3" fillId="4" borderId="17" xfId="0"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24"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0" fontId="3" fillId="4" borderId="26" xfId="0" applyFont="1" applyFill="1" applyBorder="1" applyAlignment="1">
      <alignment vertical="center"/>
    </xf>
    <xf numFmtId="0" fontId="3" fillId="4" borderId="24" xfId="0" applyFont="1" applyFill="1" applyBorder="1" applyAlignment="1">
      <alignment horizontal="left" vertical="center"/>
    </xf>
    <xf numFmtId="49" fontId="3" fillId="4" borderId="74"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3" fillId="4" borderId="17" xfId="0" applyNumberFormat="1" applyFont="1" applyFill="1" applyBorder="1" applyAlignment="1">
      <alignment horizontal="left" vertical="center"/>
    </xf>
    <xf numFmtId="0" fontId="0" fillId="0" borderId="0" xfId="0" applyFont="1" applyFill="1" applyAlignment="1">
      <alignment vertical="center"/>
    </xf>
    <xf numFmtId="0" fontId="3" fillId="0" borderId="0" xfId="0" applyFont="1" applyAlignment="1">
      <alignment vertical="center"/>
    </xf>
    <xf numFmtId="0" fontId="3" fillId="4" borderId="7" xfId="0" applyFont="1" applyFill="1" applyBorder="1" applyAlignment="1">
      <alignment vertical="center"/>
    </xf>
    <xf numFmtId="0" fontId="0" fillId="0" borderId="0" xfId="0" applyFont="1" applyAlignment="1">
      <alignment vertical="center"/>
    </xf>
    <xf numFmtId="0" fontId="0" fillId="0" borderId="0" xfId="0" applyFont="1" applyAlignment="1">
      <alignment vertical="top"/>
    </xf>
    <xf numFmtId="49" fontId="3" fillId="0" borderId="18" xfId="0" applyNumberFormat="1" applyFont="1" applyFill="1" applyBorder="1" applyAlignment="1">
      <alignment vertical="center"/>
    </xf>
    <xf numFmtId="49" fontId="3" fillId="4" borderId="26" xfId="0" applyNumberFormat="1" applyFont="1" applyFill="1" applyBorder="1" applyAlignment="1">
      <alignment vertical="center"/>
    </xf>
    <xf numFmtId="0" fontId="3" fillId="35" borderId="18" xfId="0" applyFont="1" applyFill="1" applyBorder="1" applyAlignment="1">
      <alignment vertical="center"/>
    </xf>
    <xf numFmtId="0" fontId="3" fillId="35" borderId="19" xfId="0" applyFont="1" applyFill="1" applyBorder="1" applyAlignment="1">
      <alignment vertical="center"/>
    </xf>
    <xf numFmtId="0" fontId="3" fillId="35" borderId="15" xfId="0" applyFont="1" applyFill="1" applyBorder="1" applyAlignment="1" applyProtection="1">
      <alignment vertical="center" wrapText="1"/>
      <protection locked="0"/>
    </xf>
    <xf numFmtId="0" fontId="3" fillId="35" borderId="16" xfId="0" applyFont="1" applyFill="1" applyBorder="1" applyAlignment="1" applyProtection="1">
      <alignment vertical="center" wrapText="1"/>
      <protection locked="0"/>
    </xf>
    <xf numFmtId="0" fontId="0" fillId="0" borderId="0" xfId="0" applyFont="1" applyAlignment="1">
      <alignment vertical="center"/>
    </xf>
    <xf numFmtId="0" fontId="8" fillId="35" borderId="15" xfId="0" applyFont="1" applyFill="1" applyBorder="1" applyAlignment="1" applyProtection="1">
      <alignment vertical="center" wrapText="1"/>
      <protection locked="0"/>
    </xf>
    <xf numFmtId="0" fontId="3" fillId="4" borderId="26" xfId="0" applyFont="1" applyFill="1" applyBorder="1" applyAlignment="1">
      <alignment vertical="top" wrapText="1"/>
    </xf>
    <xf numFmtId="0" fontId="0" fillId="0" borderId="0" xfId="0" applyFont="1" applyAlignment="1">
      <alignment vertical="center"/>
    </xf>
    <xf numFmtId="0" fontId="37" fillId="0" borderId="0" xfId="0" applyFont="1" applyBorder="1" applyAlignment="1">
      <alignment vertical="center"/>
    </xf>
    <xf numFmtId="0" fontId="0" fillId="0" borderId="0" xfId="0" applyFont="1" applyAlignment="1">
      <alignment vertical="center"/>
    </xf>
    <xf numFmtId="0" fontId="4" fillId="0" borderId="1"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49" fontId="3" fillId="0" borderId="9" xfId="0" applyNumberFormat="1" applyFont="1" applyFill="1" applyBorder="1" applyAlignment="1" applyProtection="1">
      <alignment horizontal="left" vertical="center"/>
      <protection locked="0"/>
    </xf>
    <xf numFmtId="0" fontId="0" fillId="0" borderId="0" xfId="0" applyFont="1" applyAlignment="1">
      <alignment vertical="center"/>
    </xf>
    <xf numFmtId="0" fontId="0" fillId="0" borderId="0" xfId="0" applyFont="1" applyAlignment="1" applyProtection="1">
      <alignment vertical="center"/>
      <protection locked="0"/>
    </xf>
    <xf numFmtId="0" fontId="3" fillId="0" borderId="0" xfId="0" applyFont="1" applyAlignment="1" applyProtection="1">
      <alignment vertical="center"/>
      <protection locked="0"/>
    </xf>
    <xf numFmtId="49" fontId="3" fillId="0" borderId="0" xfId="0" applyNumberFormat="1" applyFont="1" applyAlignment="1" applyProtection="1">
      <alignment vertical="center"/>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1" xfId="0" applyFont="1" applyFill="1" applyBorder="1" applyAlignment="1" applyProtection="1">
      <alignment vertical="center"/>
      <protection locked="0"/>
    </xf>
    <xf numFmtId="0" fontId="0" fillId="0" borderId="1"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49" fontId="3" fillId="0" borderId="0" xfId="0" applyNumberFormat="1" applyFont="1" applyFill="1" applyAlignment="1" applyProtection="1">
      <alignment vertical="center"/>
      <protection locked="0"/>
    </xf>
    <xf numFmtId="0" fontId="0" fillId="0" borderId="9" xfId="0" applyFont="1" applyFill="1" applyBorder="1" applyAlignment="1" applyProtection="1">
      <alignment vertical="center"/>
      <protection locked="0"/>
    </xf>
    <xf numFmtId="0" fontId="0" fillId="0" borderId="9" xfId="0" applyFont="1" applyFill="1" applyBorder="1" applyAlignment="1" applyProtection="1">
      <alignment horizontal="left" vertical="center"/>
      <protection locked="0"/>
    </xf>
    <xf numFmtId="0" fontId="5" fillId="0" borderId="9"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3" fillId="0" borderId="0" xfId="0" applyFont="1" applyFill="1" applyAlignment="1" applyProtection="1">
      <alignment horizontal="right" vertical="center" wrapText="1"/>
      <protection locked="0"/>
    </xf>
    <xf numFmtId="0" fontId="3" fillId="0" borderId="0" xfId="0" applyFont="1" applyFill="1" applyAlignment="1" applyProtection="1">
      <alignment horizontal="right" vertical="center"/>
      <protection locked="0"/>
    </xf>
    <xf numFmtId="49" fontId="0" fillId="0" borderId="0" xfId="0" applyNumberFormat="1" applyFont="1" applyAlignment="1" applyProtection="1">
      <alignment vertical="center"/>
      <protection locked="0"/>
    </xf>
    <xf numFmtId="49" fontId="3" fillId="0" borderId="0" xfId="0" applyNumberFormat="1" applyFont="1" applyFill="1" applyAlignment="1" applyProtection="1">
      <alignment horizontal="right" vertical="center"/>
      <protection locked="0"/>
    </xf>
    <xf numFmtId="49" fontId="3" fillId="0" borderId="1" xfId="0" applyNumberFormat="1" applyFont="1" applyFill="1" applyBorder="1" applyAlignment="1" applyProtection="1">
      <alignment vertical="center"/>
      <protection locked="0"/>
    </xf>
    <xf numFmtId="58" fontId="4" fillId="0" borderId="1" xfId="0" applyNumberFormat="1" applyFont="1" applyFill="1" applyBorder="1" applyAlignment="1" applyProtection="1">
      <alignment vertical="center"/>
      <protection locked="0"/>
    </xf>
    <xf numFmtId="49" fontId="3" fillId="0" borderId="0" xfId="0" applyNumberFormat="1" applyFont="1" applyFill="1" applyAlignment="1" applyProtection="1">
      <alignment horizontal="left" vertical="center"/>
      <protection locked="0"/>
    </xf>
    <xf numFmtId="182" fontId="3" fillId="0" borderId="0" xfId="0" applyNumberFormat="1" applyFont="1" applyAlignment="1">
      <alignment vertical="top"/>
    </xf>
    <xf numFmtId="182" fontId="3" fillId="0" borderId="0" xfId="0" applyNumberFormat="1" applyFont="1" applyAlignment="1">
      <alignment vertical="top" wrapText="1"/>
    </xf>
    <xf numFmtId="182" fontId="3" fillId="0" borderId="0" xfId="0" applyNumberFormat="1" applyFont="1" applyFill="1" applyAlignment="1">
      <alignment vertical="top"/>
    </xf>
    <xf numFmtId="182" fontId="3" fillId="41" borderId="0" xfId="0" applyNumberFormat="1" applyFont="1" applyFill="1" applyAlignment="1">
      <alignment vertical="top"/>
    </xf>
    <xf numFmtId="182" fontId="3" fillId="41" borderId="0" xfId="0" applyNumberFormat="1" applyFont="1" applyFill="1" applyAlignment="1">
      <alignment vertical="top" wrapText="1"/>
    </xf>
    <xf numFmtId="182" fontId="3" fillId="0" borderId="0" xfId="0" applyNumberFormat="1" applyFont="1" applyAlignment="1">
      <alignment vertical="center" wrapText="1"/>
    </xf>
    <xf numFmtId="0" fontId="0" fillId="0" borderId="0" xfId="0" applyFont="1" applyAlignment="1">
      <alignment vertical="center"/>
    </xf>
    <xf numFmtId="188" fontId="3" fillId="0" borderId="9" xfId="0" applyNumberFormat="1" applyFont="1" applyFill="1" applyBorder="1" applyAlignment="1">
      <alignment horizontal="left" vertical="center"/>
    </xf>
    <xf numFmtId="0" fontId="3" fillId="0" borderId="0" xfId="0" applyFont="1" applyAlignment="1">
      <alignment vertical="center"/>
    </xf>
    <xf numFmtId="0" fontId="6" fillId="0" borderId="2" xfId="0" applyFont="1" applyFill="1" applyBorder="1" applyAlignment="1">
      <alignment vertical="center"/>
    </xf>
    <xf numFmtId="0" fontId="14" fillId="0" borderId="2" xfId="0" applyFont="1" applyFill="1" applyBorder="1" applyAlignment="1">
      <alignment vertical="center"/>
    </xf>
    <xf numFmtId="0" fontId="6" fillId="0" borderId="0" xfId="0" applyFont="1" applyFill="1" applyAlignment="1">
      <alignment vertical="center"/>
    </xf>
    <xf numFmtId="0" fontId="0" fillId="0" borderId="0" xfId="0" applyFont="1" applyFill="1" applyAlignment="1">
      <alignment vertical="center"/>
    </xf>
    <xf numFmtId="0" fontId="16" fillId="0" borderId="2" xfId="0" applyFont="1" applyFill="1" applyBorder="1" applyAlignment="1">
      <alignment vertical="center"/>
    </xf>
    <xf numFmtId="0" fontId="10" fillId="0" borderId="2" xfId="0" applyFont="1" applyFill="1" applyBorder="1" applyAlignment="1">
      <alignment vertical="center"/>
    </xf>
    <xf numFmtId="0" fontId="4" fillId="0" borderId="9" xfId="0" applyFont="1" applyFill="1" applyBorder="1" applyAlignment="1">
      <alignment vertical="center"/>
    </xf>
    <xf numFmtId="0" fontId="6" fillId="0" borderId="0" xfId="0" applyNumberFormat="1" applyFont="1" applyAlignment="1">
      <alignment horizontal="left" vertical="center"/>
    </xf>
    <xf numFmtId="0" fontId="0" fillId="0" borderId="0" xfId="0" applyFont="1" applyAlignment="1">
      <alignment horizontal="center" vertical="center"/>
    </xf>
    <xf numFmtId="0" fontId="0" fillId="0" borderId="0" xfId="0" applyFont="1" applyAlignment="1">
      <alignment vertical="center"/>
    </xf>
    <xf numFmtId="0" fontId="48" fillId="0" borderId="6" xfId="0" applyFont="1" applyBorder="1" applyAlignment="1">
      <alignment horizontal="left" vertical="center"/>
    </xf>
    <xf numFmtId="0" fontId="48" fillId="0" borderId="9" xfId="0" applyFont="1" applyBorder="1" applyAlignment="1">
      <alignment horizontal="left" vertical="center"/>
    </xf>
    <xf numFmtId="0" fontId="48" fillId="0" borderId="11"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vertical="center"/>
    </xf>
    <xf numFmtId="0" fontId="0" fillId="0" borderId="39" xfId="0" applyFont="1" applyBorder="1" applyAlignment="1">
      <alignment vertical="center"/>
    </xf>
    <xf numFmtId="0" fontId="3" fillId="0" borderId="0" xfId="0" applyFont="1" applyAlignment="1">
      <alignment vertical="center"/>
    </xf>
    <xf numFmtId="182" fontId="3" fillId="0" borderId="0" xfId="0" applyNumberFormat="1" applyFont="1" applyAlignment="1">
      <alignment vertical="center"/>
    </xf>
    <xf numFmtId="0" fontId="37" fillId="0" borderId="0" xfId="0" applyFont="1" applyBorder="1" applyAlignment="1">
      <alignment horizontal="center" vertical="center"/>
    </xf>
    <xf numFmtId="0" fontId="3" fillId="0" borderId="0" xfId="0" applyFont="1" applyAlignment="1">
      <alignment vertical="center"/>
    </xf>
    <xf numFmtId="49" fontId="3" fillId="38" borderId="0" xfId="0" applyNumberFormat="1" applyFont="1" applyFill="1" applyAlignment="1">
      <alignment horizontal="left" vertical="top" wrapText="1"/>
    </xf>
    <xf numFmtId="49" fontId="11" fillId="38" borderId="0" xfId="0" applyNumberFormat="1" applyFont="1" applyFill="1" applyBorder="1" applyAlignment="1">
      <alignment horizontal="left" vertical="center"/>
    </xf>
    <xf numFmtId="0" fontId="0" fillId="0" borderId="0" xfId="0" applyFont="1" applyAlignment="1">
      <alignment vertical="center"/>
    </xf>
    <xf numFmtId="3" fontId="3" fillId="37" borderId="6" xfId="0" applyNumberFormat="1" applyFont="1" applyFill="1" applyBorder="1" applyAlignment="1">
      <alignment horizontal="left" vertical="center"/>
    </xf>
    <xf numFmtId="3" fontId="3" fillId="37" borderId="9" xfId="0" applyNumberFormat="1" applyFont="1" applyFill="1" applyBorder="1" applyAlignment="1">
      <alignment horizontal="left" vertical="center"/>
    </xf>
    <xf numFmtId="3" fontId="3" fillId="37" borderId="10" xfId="0" applyNumberFormat="1" applyFont="1" applyFill="1" applyBorder="1" applyAlignment="1">
      <alignment horizontal="left" vertical="center"/>
    </xf>
    <xf numFmtId="182" fontId="46" fillId="0" borderId="0" xfId="0" applyNumberFormat="1" applyFont="1" applyAlignment="1">
      <alignment horizontal="left" vertical="center" wrapText="1"/>
    </xf>
    <xf numFmtId="182" fontId="3" fillId="0" borderId="0" xfId="0" applyNumberFormat="1" applyFont="1" applyAlignment="1">
      <alignment horizontal="left" vertical="center" wrapText="1"/>
    </xf>
    <xf numFmtId="182" fontId="3" fillId="0" borderId="0" xfId="0" applyNumberFormat="1" applyFont="1" applyFill="1" applyAlignment="1">
      <alignment horizontal="left" vertical="center" wrapText="1"/>
    </xf>
    <xf numFmtId="182" fontId="3" fillId="0" borderId="0" xfId="0" applyNumberFormat="1" applyFont="1" applyFill="1" applyAlignment="1">
      <alignment horizontal="left" vertical="top" wrapText="1"/>
    </xf>
    <xf numFmtId="182" fontId="3" fillId="0" borderId="0" xfId="0" applyNumberFormat="1" applyFont="1" applyFill="1" applyAlignment="1">
      <alignment horizontal="left" vertical="top"/>
    </xf>
    <xf numFmtId="0" fontId="37" fillId="0" borderId="39" xfId="0" applyFont="1" applyBorder="1" applyAlignment="1">
      <alignment horizontal="center" vertical="center"/>
    </xf>
    <xf numFmtId="49" fontId="4" fillId="35" borderId="15" xfId="0" applyNumberFormat="1" applyFont="1" applyFill="1" applyBorder="1" applyAlignment="1" applyProtection="1">
      <alignment horizontal="left" vertical="center"/>
      <protection locked="0"/>
    </xf>
    <xf numFmtId="49" fontId="4" fillId="35" borderId="16" xfId="0" applyNumberFormat="1" applyFont="1" applyFill="1" applyBorder="1" applyAlignment="1" applyProtection="1">
      <alignment horizontal="left" vertical="center"/>
      <protection locked="0"/>
    </xf>
    <xf numFmtId="0" fontId="8" fillId="35" borderId="35" xfId="0" applyFont="1" applyFill="1" applyBorder="1" applyAlignment="1" applyProtection="1">
      <alignment horizontal="left" vertical="center"/>
      <protection locked="0"/>
    </xf>
    <xf numFmtId="0" fontId="8" fillId="35" borderId="3" xfId="0" applyFont="1" applyFill="1" applyBorder="1" applyAlignment="1" applyProtection="1">
      <alignment horizontal="left" vertical="center"/>
      <protection locked="0"/>
    </xf>
    <xf numFmtId="0" fontId="8" fillId="35" borderId="4" xfId="0" applyFont="1" applyFill="1" applyBorder="1" applyAlignment="1" applyProtection="1">
      <alignment horizontal="left" vertical="center"/>
      <protection locked="0"/>
    </xf>
    <xf numFmtId="49" fontId="4" fillId="35" borderId="9" xfId="0" applyNumberFormat="1" applyFont="1" applyFill="1" applyBorder="1" applyAlignment="1" applyProtection="1">
      <alignment horizontal="left" vertical="center"/>
      <protection locked="0"/>
    </xf>
    <xf numFmtId="49" fontId="4" fillId="35" borderId="10" xfId="0" applyNumberFormat="1" applyFont="1" applyFill="1" applyBorder="1" applyAlignment="1" applyProtection="1">
      <alignment horizontal="left" vertical="center"/>
      <protection locked="0"/>
    </xf>
    <xf numFmtId="0" fontId="3" fillId="34" borderId="46" xfId="0" applyFont="1" applyFill="1" applyBorder="1" applyAlignment="1" applyProtection="1">
      <alignment horizontal="center" vertical="center"/>
      <protection locked="0"/>
    </xf>
    <xf numFmtId="0" fontId="3" fillId="34" borderId="15" xfId="0" applyFont="1" applyFill="1" applyBorder="1" applyAlignment="1" applyProtection="1">
      <alignment horizontal="center" vertical="center"/>
      <protection locked="0"/>
    </xf>
    <xf numFmtId="49" fontId="4" fillId="0" borderId="15" xfId="0" applyNumberFormat="1" applyFont="1" applyFill="1" applyBorder="1" applyAlignment="1" applyProtection="1">
      <alignment horizontal="left" vertical="center"/>
      <protection locked="0"/>
    </xf>
    <xf numFmtId="49" fontId="4" fillId="0" borderId="16" xfId="0" applyNumberFormat="1" applyFont="1" applyFill="1" applyBorder="1" applyAlignment="1" applyProtection="1">
      <alignment horizontal="left" vertical="center"/>
      <protection locked="0"/>
    </xf>
    <xf numFmtId="0" fontId="3" fillId="4" borderId="28" xfId="0" applyFont="1" applyFill="1" applyBorder="1" applyAlignment="1">
      <alignment horizontal="left" vertical="center"/>
    </xf>
    <xf numFmtId="0" fontId="3" fillId="4" borderId="9" xfId="0" applyFont="1" applyFill="1" applyBorder="1" applyAlignment="1">
      <alignment horizontal="left" vertical="center"/>
    </xf>
    <xf numFmtId="0" fontId="3" fillId="4" borderId="11" xfId="0" applyFont="1" applyFill="1" applyBorder="1" applyAlignment="1">
      <alignment horizontal="left" vertical="center"/>
    </xf>
    <xf numFmtId="0" fontId="3" fillId="0" borderId="17"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49" fontId="6" fillId="0" borderId="0" xfId="0" applyNumberFormat="1" applyFont="1" applyAlignment="1">
      <alignment horizontal="left" vertical="center"/>
    </xf>
    <xf numFmtId="0" fontId="3" fillId="4" borderId="32" xfId="0" applyFont="1" applyFill="1" applyBorder="1" applyAlignment="1">
      <alignment horizontal="left" vertical="center"/>
    </xf>
    <xf numFmtId="0" fontId="3" fillId="4" borderId="13" xfId="0" applyFont="1" applyFill="1" applyBorder="1" applyAlignment="1">
      <alignment horizontal="left" vertical="center"/>
    </xf>
    <xf numFmtId="0" fontId="3" fillId="4" borderId="49" xfId="0" applyFont="1" applyFill="1" applyBorder="1" applyAlignment="1">
      <alignment horizontal="left" vertical="center"/>
    </xf>
    <xf numFmtId="0" fontId="3" fillId="34" borderId="6" xfId="0" applyFont="1" applyFill="1" applyBorder="1" applyAlignment="1" applyProtection="1">
      <alignment vertical="center" wrapText="1"/>
      <protection locked="0"/>
    </xf>
    <xf numFmtId="0" fontId="3" fillId="34" borderId="9" xfId="0" applyFont="1" applyFill="1" applyBorder="1" applyAlignment="1" applyProtection="1">
      <alignment vertical="center" wrapText="1"/>
      <protection locked="0"/>
    </xf>
    <xf numFmtId="0" fontId="3" fillId="34" borderId="10" xfId="0" applyFont="1" applyFill="1" applyBorder="1" applyAlignment="1" applyProtection="1">
      <alignment vertical="center" wrapText="1"/>
      <protection locked="0"/>
    </xf>
    <xf numFmtId="49" fontId="8" fillId="0" borderId="18" xfId="0" applyNumberFormat="1" applyFont="1" applyFill="1" applyBorder="1" applyAlignment="1" applyProtection="1">
      <alignment horizontal="left" vertical="center"/>
      <protection locked="0"/>
    </xf>
    <xf numFmtId="49" fontId="8" fillId="0" borderId="19" xfId="0" applyNumberFormat="1" applyFont="1" applyFill="1" applyBorder="1" applyAlignment="1" applyProtection="1">
      <alignment horizontal="left" vertical="center"/>
      <protection locked="0"/>
    </xf>
    <xf numFmtId="0" fontId="4" fillId="0" borderId="9" xfId="0" applyFont="1" applyFill="1" applyBorder="1" applyAlignment="1">
      <alignment horizontal="center" vertical="center"/>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80" fontId="4" fillId="0" borderId="13" xfId="0" applyNumberFormat="1" applyFont="1" applyFill="1" applyBorder="1" applyAlignment="1" applyProtection="1">
      <alignment horizontal="left" vertical="center"/>
      <protection locked="0"/>
    </xf>
    <xf numFmtId="180" fontId="4" fillId="0" borderId="14" xfId="0" applyNumberFormat="1" applyFont="1" applyFill="1" applyBorder="1" applyAlignment="1" applyProtection="1">
      <alignment horizontal="left" vertical="center"/>
      <protection locked="0"/>
    </xf>
    <xf numFmtId="0" fontId="3" fillId="0" borderId="39" xfId="0" applyFont="1" applyBorder="1" applyAlignment="1">
      <alignment horizontal="center" vertical="center" wrapText="1"/>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6"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3" fillId="4" borderId="6"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3" fillId="0" borderId="12" xfId="0" applyFont="1" applyBorder="1" applyAlignment="1">
      <alignment vertical="center"/>
    </xf>
    <xf numFmtId="0" fontId="3" fillId="4" borderId="6"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4" fillId="0" borderId="6" xfId="0" applyFont="1" applyFill="1" applyBorder="1" applyAlignment="1" applyProtection="1">
      <alignment vertical="center" shrinkToFit="1"/>
      <protection locked="0"/>
    </xf>
    <xf numFmtId="0" fontId="4" fillId="0" borderId="9" xfId="0" applyFont="1" applyFill="1" applyBorder="1" applyAlignment="1" applyProtection="1">
      <alignment vertical="center" shrinkToFit="1"/>
      <protection locked="0"/>
    </xf>
    <xf numFmtId="0" fontId="4" fillId="0" borderId="10" xfId="0" applyFont="1" applyFill="1" applyBorder="1" applyAlignment="1" applyProtection="1">
      <alignment vertical="center" shrinkToFit="1"/>
      <protection locked="0"/>
    </xf>
    <xf numFmtId="49" fontId="8" fillId="0" borderId="33"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0" fontId="3" fillId="4" borderId="53" xfId="0" applyFont="1" applyFill="1" applyBorder="1" applyAlignment="1">
      <alignment horizontal="left" vertical="center"/>
    </xf>
    <xf numFmtId="0" fontId="3" fillId="4" borderId="18" xfId="0" applyFont="1" applyFill="1" applyBorder="1" applyAlignment="1">
      <alignment horizontal="left" vertical="center"/>
    </xf>
    <xf numFmtId="0" fontId="3" fillId="4" borderId="34" xfId="0" applyFont="1" applyFill="1" applyBorder="1" applyAlignment="1">
      <alignment horizontal="left" vertical="center"/>
    </xf>
    <xf numFmtId="0" fontId="3" fillId="4" borderId="30" xfId="0" applyFont="1" applyFill="1" applyBorder="1" applyAlignment="1">
      <alignment horizontal="left" vertical="center"/>
    </xf>
    <xf numFmtId="0" fontId="3" fillId="4" borderId="1" xfId="0" applyFont="1" applyFill="1" applyBorder="1" applyAlignment="1">
      <alignment horizontal="left" vertical="center"/>
    </xf>
    <xf numFmtId="0" fontId="3" fillId="4" borderId="29" xfId="0" applyFont="1" applyFill="1" applyBorder="1" applyAlignment="1">
      <alignment horizontal="left" vertical="center"/>
    </xf>
    <xf numFmtId="0" fontId="15" fillId="0" borderId="9" xfId="28" applyFont="1" applyFill="1" applyBorder="1" applyAlignment="1" applyProtection="1">
      <alignment horizontal="left" vertical="center" shrinkToFit="1"/>
      <protection locked="0"/>
    </xf>
    <xf numFmtId="0" fontId="15" fillId="0" borderId="10" xfId="28" applyFont="1" applyFill="1" applyBorder="1" applyAlignment="1" applyProtection="1">
      <alignment horizontal="left" vertical="center" shrinkToFit="1"/>
      <protection locked="0"/>
    </xf>
    <xf numFmtId="0" fontId="3" fillId="0" borderId="45"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180" fontId="4" fillId="0" borderId="48" xfId="0" applyNumberFormat="1" applyFont="1" applyFill="1" applyBorder="1" applyAlignment="1">
      <alignment horizontal="center" vertical="center"/>
    </xf>
    <xf numFmtId="180" fontId="4" fillId="0" borderId="13" xfId="0" applyNumberFormat="1" applyFont="1" applyFill="1" applyBorder="1" applyAlignment="1">
      <alignment horizontal="center" vertical="center"/>
    </xf>
    <xf numFmtId="0" fontId="15" fillId="0" borderId="6" xfId="28" applyFont="1" applyFill="1" applyBorder="1" applyAlignment="1" applyProtection="1">
      <alignment vertical="center" shrinkToFit="1"/>
      <protection locked="0"/>
    </xf>
    <xf numFmtId="0" fontId="15" fillId="0" borderId="9" xfId="28" applyFont="1" applyFill="1" applyBorder="1" applyAlignment="1" applyProtection="1">
      <alignment vertical="center" shrinkToFit="1"/>
      <protection locked="0"/>
    </xf>
    <xf numFmtId="0" fontId="3" fillId="0" borderId="39"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58" fontId="3" fillId="0" borderId="40" xfId="0" applyNumberFormat="1"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4" borderId="42" xfId="0" applyFont="1" applyFill="1" applyBorder="1" applyAlignment="1">
      <alignment horizontal="left" vertical="center"/>
    </xf>
    <xf numFmtId="0" fontId="3" fillId="4" borderId="40" xfId="0" applyFont="1" applyFill="1" applyBorder="1" applyAlignment="1">
      <alignment horizontal="left" vertical="center"/>
    </xf>
    <xf numFmtId="0" fontId="3" fillId="4" borderId="43"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xf>
    <xf numFmtId="0" fontId="3" fillId="4" borderId="45" xfId="0" applyFont="1" applyFill="1" applyBorder="1" applyAlignment="1">
      <alignment horizontal="left" vertical="center"/>
    </xf>
    <xf numFmtId="0" fontId="8" fillId="35" borderId="51" xfId="0" applyFont="1" applyFill="1" applyBorder="1" applyAlignment="1">
      <alignment horizontal="left" vertical="center" wrapText="1"/>
    </xf>
    <xf numFmtId="0" fontId="8" fillId="35" borderId="15" xfId="0" applyFont="1" applyFill="1" applyBorder="1" applyAlignment="1">
      <alignment horizontal="left" vertical="center" wrapText="1"/>
    </xf>
    <xf numFmtId="0" fontId="8" fillId="35" borderId="52" xfId="0" applyFont="1" applyFill="1" applyBorder="1" applyAlignment="1">
      <alignment horizontal="left" vertical="center"/>
    </xf>
    <xf numFmtId="0" fontId="6" fillId="0" borderId="2" xfId="0" applyFont="1" applyBorder="1" applyAlignment="1">
      <alignment horizontal="left" vertical="center"/>
    </xf>
    <xf numFmtId="0" fontId="3" fillId="4" borderId="6" xfId="0" applyFont="1" applyFill="1" applyBorder="1" applyAlignment="1">
      <alignment vertical="center"/>
    </xf>
    <xf numFmtId="0" fontId="3" fillId="4" borderId="9" xfId="0" applyFont="1" applyFill="1" applyBorder="1" applyAlignment="1">
      <alignment vertical="center"/>
    </xf>
    <xf numFmtId="0" fontId="3" fillId="4" borderId="11" xfId="0" applyFont="1" applyFill="1" applyBorder="1" applyAlignment="1">
      <alignment vertical="center"/>
    </xf>
    <xf numFmtId="0" fontId="3" fillId="4" borderId="51"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0" borderId="24"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41" borderId="2" xfId="0" applyFont="1" applyFill="1" applyBorder="1" applyAlignment="1" applyProtection="1">
      <alignment horizontal="left" vertical="center" shrinkToFit="1"/>
      <protection locked="0"/>
    </xf>
    <xf numFmtId="0" fontId="3" fillId="41" borderId="31" xfId="0" applyFont="1" applyFill="1" applyBorder="1" applyAlignment="1" applyProtection="1">
      <alignment horizontal="left" vertical="center" shrinkToFit="1"/>
      <protection locked="0"/>
    </xf>
    <xf numFmtId="0" fontId="3" fillId="34" borderId="6"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0" fontId="3" fillId="34" borderId="6" xfId="0" applyFont="1" applyFill="1" applyBorder="1" applyAlignment="1" applyProtection="1">
      <alignment vertical="center" shrinkToFit="1"/>
      <protection locked="0"/>
    </xf>
    <xf numFmtId="0" fontId="3" fillId="34" borderId="9" xfId="0" applyFont="1" applyFill="1" applyBorder="1" applyAlignment="1" applyProtection="1">
      <alignment vertical="center" shrinkToFit="1"/>
      <protection locked="0"/>
    </xf>
    <xf numFmtId="0" fontId="3" fillId="34" borderId="10" xfId="0" applyFont="1" applyFill="1" applyBorder="1" applyAlignment="1" applyProtection="1">
      <alignment vertical="center" shrinkToFit="1"/>
      <protection locked="0"/>
    </xf>
    <xf numFmtId="0" fontId="3" fillId="43" borderId="6" xfId="0" applyFont="1" applyFill="1" applyBorder="1" applyAlignment="1" applyProtection="1">
      <alignment horizontal="center" vertical="center"/>
      <protection locked="0"/>
    </xf>
    <xf numFmtId="0" fontId="3" fillId="43" borderId="9" xfId="0" applyFont="1" applyFill="1" applyBorder="1" applyAlignment="1" applyProtection="1">
      <alignment horizontal="center" vertical="center"/>
      <protection locked="0"/>
    </xf>
    <xf numFmtId="0" fontId="3" fillId="43" borderId="46" xfId="0" applyFont="1" applyFill="1" applyBorder="1" applyAlignment="1" applyProtection="1">
      <alignment horizontal="center" vertical="center"/>
      <protection locked="0"/>
    </xf>
    <xf numFmtId="0" fontId="3" fillId="43" borderId="15" xfId="0" applyFont="1" applyFill="1" applyBorder="1" applyAlignment="1" applyProtection="1">
      <alignment horizontal="center" vertical="center"/>
      <protection locked="0"/>
    </xf>
    <xf numFmtId="0" fontId="8" fillId="35" borderId="35" xfId="0" applyFont="1" applyFill="1" applyBorder="1" applyAlignment="1">
      <alignment horizontal="left" vertical="center"/>
    </xf>
    <xf numFmtId="0" fontId="8" fillId="35" borderId="3" xfId="0" applyFont="1" applyFill="1" applyBorder="1" applyAlignment="1">
      <alignment horizontal="left" vertical="center"/>
    </xf>
    <xf numFmtId="0" fontId="8" fillId="35"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2" xfId="0" applyFont="1" applyFill="1" applyBorder="1" applyAlignment="1">
      <alignment horizontal="left" vertical="center"/>
    </xf>
    <xf numFmtId="0" fontId="3" fillId="4" borderId="25" xfId="0" applyFont="1" applyFill="1" applyBorder="1" applyAlignment="1">
      <alignment horizontal="left" vertical="center"/>
    </xf>
    <xf numFmtId="0" fontId="3" fillId="0" borderId="48"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41" borderId="13" xfId="0" applyFont="1" applyFill="1" applyBorder="1" applyAlignment="1">
      <alignment horizontal="left" vertical="center"/>
    </xf>
    <xf numFmtId="0" fontId="3" fillId="41" borderId="14" xfId="0" applyFont="1" applyFill="1" applyBorder="1" applyAlignment="1">
      <alignment horizontal="left" vertical="center"/>
    </xf>
    <xf numFmtId="0" fontId="8" fillId="35" borderId="30" xfId="0" applyFont="1" applyFill="1" applyBorder="1" applyAlignment="1">
      <alignment horizontal="left" vertical="center" wrapText="1"/>
    </xf>
    <xf numFmtId="0" fontId="8" fillId="35" borderId="1" xfId="0" applyFont="1" applyFill="1" applyBorder="1" applyAlignment="1">
      <alignment horizontal="left" vertical="center" wrapText="1"/>
    </xf>
    <xf numFmtId="0" fontId="8" fillId="35" borderId="29" xfId="0" applyFont="1" applyFill="1" applyBorder="1" applyAlignment="1">
      <alignment horizontal="left" vertical="center" wrapText="1"/>
    </xf>
    <xf numFmtId="0" fontId="3" fillId="35" borderId="28" xfId="0" applyFont="1" applyFill="1" applyBorder="1" applyAlignment="1">
      <alignment horizontal="left" vertical="center" wrapText="1"/>
    </xf>
    <xf numFmtId="0" fontId="3" fillId="35" borderId="9" xfId="0" applyFont="1" applyFill="1" applyBorder="1" applyAlignment="1">
      <alignment horizontal="left" vertical="center" wrapText="1"/>
    </xf>
    <xf numFmtId="0" fontId="3" fillId="35" borderId="11" xfId="0" applyFont="1" applyFill="1" applyBorder="1" applyAlignment="1">
      <alignment horizontal="left" vertical="center" wrapText="1"/>
    </xf>
    <xf numFmtId="49" fontId="4" fillId="35" borderId="17" xfId="0" applyNumberFormat="1" applyFont="1" applyFill="1" applyBorder="1" applyAlignment="1" applyProtection="1">
      <alignment horizontal="left" vertical="center"/>
      <protection locked="0"/>
    </xf>
    <xf numFmtId="49" fontId="4" fillId="35" borderId="1" xfId="0" applyNumberFormat="1" applyFont="1" applyFill="1" applyBorder="1" applyAlignment="1" applyProtection="1">
      <alignment horizontal="left" vertical="center"/>
      <protection locked="0"/>
    </xf>
    <xf numFmtId="0" fontId="8" fillId="35" borderId="17" xfId="0" applyFont="1" applyFill="1" applyBorder="1" applyAlignment="1">
      <alignment horizontal="left" vertical="center"/>
    </xf>
    <xf numFmtId="0" fontId="8" fillId="35" borderId="1" xfId="0" applyFont="1" applyFill="1" applyBorder="1" applyAlignment="1">
      <alignment horizontal="left" vertical="center"/>
    </xf>
    <xf numFmtId="0" fontId="8" fillId="35" borderId="29" xfId="0" applyFont="1" applyFill="1" applyBorder="1" applyAlignment="1">
      <alignment horizontal="left" vertical="center"/>
    </xf>
    <xf numFmtId="0" fontId="8" fillId="35" borderId="50" xfId="0" applyFont="1" applyFill="1" applyBorder="1" applyAlignment="1">
      <alignment horizontal="left" vertical="center" wrapText="1"/>
    </xf>
    <xf numFmtId="0" fontId="8" fillId="35" borderId="3" xfId="0" applyFont="1" applyFill="1" applyBorder="1" applyAlignment="1">
      <alignment horizontal="left" vertical="center" wrapText="1"/>
    </xf>
    <xf numFmtId="182" fontId="4" fillId="35" borderId="35" xfId="0" applyNumberFormat="1" applyFont="1" applyFill="1" applyBorder="1" applyAlignment="1" applyProtection="1">
      <alignment horizontal="left" vertical="center"/>
      <protection locked="0"/>
    </xf>
    <xf numFmtId="182" fontId="4" fillId="35" borderId="3" xfId="0" applyNumberFormat="1" applyFont="1" applyFill="1" applyBorder="1" applyAlignment="1" applyProtection="1">
      <alignment horizontal="left" vertical="center"/>
      <protection locked="0"/>
    </xf>
    <xf numFmtId="182" fontId="4" fillId="35" borderId="22" xfId="0" applyNumberFormat="1" applyFont="1" applyFill="1" applyBorder="1" applyAlignment="1" applyProtection="1">
      <alignment horizontal="left" vertical="center"/>
      <protection locked="0"/>
    </xf>
    <xf numFmtId="0" fontId="3" fillId="4" borderId="6" xfId="0" applyFont="1" applyFill="1" applyBorder="1" applyAlignment="1">
      <alignment vertical="center" wrapText="1"/>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6" fillId="35" borderId="2" xfId="0" applyFont="1" applyFill="1" applyBorder="1" applyAlignment="1">
      <alignment horizontal="left" vertical="center" wrapText="1"/>
    </xf>
    <xf numFmtId="0" fontId="4" fillId="0" borderId="6"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8" fillId="35" borderId="6" xfId="0" applyFont="1" applyFill="1" applyBorder="1" applyAlignment="1" applyProtection="1">
      <alignment horizontal="left" vertical="center"/>
      <protection locked="0"/>
    </xf>
    <xf numFmtId="0" fontId="8" fillId="35" borderId="9" xfId="0" applyFont="1" applyFill="1" applyBorder="1" applyAlignment="1" applyProtection="1">
      <alignment horizontal="left" vertical="center"/>
      <protection locked="0"/>
    </xf>
    <xf numFmtId="0" fontId="8" fillId="35" borderId="10" xfId="0" applyFont="1" applyFill="1" applyBorder="1" applyAlignment="1" applyProtection="1">
      <alignment horizontal="left" vertical="center"/>
      <protection locked="0"/>
    </xf>
    <xf numFmtId="0" fontId="4" fillId="0" borderId="15" xfId="0" applyFont="1" applyFill="1" applyBorder="1" applyAlignment="1">
      <alignment horizontal="center" vertical="center"/>
    </xf>
    <xf numFmtId="0" fontId="3" fillId="34" borderId="11" xfId="0" applyFont="1" applyFill="1" applyBorder="1" applyAlignment="1" applyProtection="1">
      <alignment horizontal="center" vertical="center"/>
      <protection locked="0"/>
    </xf>
    <xf numFmtId="0" fontId="3" fillId="34" borderId="6" xfId="0" applyFont="1" applyFill="1" applyBorder="1" applyAlignment="1" applyProtection="1">
      <alignment horizontal="left" vertical="center"/>
      <protection locked="0"/>
    </xf>
    <xf numFmtId="0" fontId="3" fillId="34" borderId="9" xfId="0" applyFont="1" applyFill="1" applyBorder="1" applyAlignment="1" applyProtection="1">
      <alignment horizontal="left" vertical="center"/>
      <protection locked="0"/>
    </xf>
    <xf numFmtId="0" fontId="3" fillId="34" borderId="10" xfId="0" applyFont="1" applyFill="1" applyBorder="1" applyAlignment="1" applyProtection="1">
      <alignment horizontal="left" vertical="center"/>
      <protection locked="0"/>
    </xf>
    <xf numFmtId="0" fontId="4" fillId="0" borderId="9" xfId="0" applyFont="1" applyFill="1" applyBorder="1" applyAlignment="1" applyProtection="1">
      <alignment horizontal="right" vertical="center"/>
      <protection locked="0"/>
    </xf>
    <xf numFmtId="0" fontId="3" fillId="4" borderId="6"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196" fontId="4" fillId="0" borderId="6" xfId="0" applyNumberFormat="1" applyFont="1" applyFill="1" applyBorder="1" applyAlignment="1" applyProtection="1">
      <alignment horizontal="right" vertical="center"/>
      <protection locked="0"/>
    </xf>
    <xf numFmtId="196" fontId="4" fillId="0" borderId="9" xfId="0" applyNumberFormat="1" applyFont="1" applyFill="1" applyBorder="1" applyAlignment="1" applyProtection="1">
      <alignment horizontal="right" vertical="center"/>
      <protection locked="0"/>
    </xf>
    <xf numFmtId="196" fontId="4" fillId="0" borderId="11" xfId="0" applyNumberFormat="1" applyFont="1" applyFill="1" applyBorder="1" applyAlignment="1" applyProtection="1">
      <alignment horizontal="right" vertical="center"/>
      <protection locked="0"/>
    </xf>
    <xf numFmtId="0" fontId="37" fillId="0" borderId="56" xfId="0" applyFont="1" applyBorder="1" applyAlignment="1">
      <alignment horizontal="center" vertical="center"/>
    </xf>
    <xf numFmtId="0" fontId="47" fillId="0" borderId="39" xfId="0" applyFont="1" applyBorder="1" applyAlignment="1">
      <alignment horizontal="left" vertical="center" wrapText="1"/>
    </xf>
    <xf numFmtId="0" fontId="6" fillId="0" borderId="0" xfId="0" applyFont="1" applyBorder="1" applyAlignment="1">
      <alignment horizontal="left" vertical="center"/>
    </xf>
    <xf numFmtId="0" fontId="3" fillId="4" borderId="3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5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9" xfId="0" applyFont="1" applyFill="1" applyBorder="1" applyAlignment="1">
      <alignment horizontal="center" vertical="center"/>
    </xf>
    <xf numFmtId="0" fontId="4" fillId="4" borderId="6" xfId="0" applyFont="1" applyFill="1" applyBorder="1" applyAlignment="1">
      <alignment horizontal="left" vertical="center"/>
    </xf>
    <xf numFmtId="0" fontId="4" fillId="4" borderId="9" xfId="0" applyFont="1" applyFill="1" applyBorder="1" applyAlignment="1">
      <alignment horizontal="left" vertical="center"/>
    </xf>
    <xf numFmtId="0" fontId="4" fillId="4" borderId="11" xfId="0" applyFont="1" applyFill="1" applyBorder="1" applyAlignment="1">
      <alignment horizontal="left" vertical="center"/>
    </xf>
    <xf numFmtId="0" fontId="4" fillId="0" borderId="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84" fontId="4" fillId="0" borderId="9" xfId="0" applyNumberFormat="1" applyFont="1" applyFill="1" applyBorder="1" applyAlignment="1" applyProtection="1">
      <alignment horizontal="center" vertical="center"/>
      <protection locked="0"/>
    </xf>
    <xf numFmtId="0" fontId="7" fillId="4" borderId="9" xfId="0" applyFont="1" applyFill="1" applyBorder="1" applyAlignment="1">
      <alignment horizontal="left" vertical="center"/>
    </xf>
    <xf numFmtId="0" fontId="3" fillId="34" borderId="6" xfId="0" applyFont="1" applyFill="1" applyBorder="1" applyAlignment="1" applyProtection="1">
      <alignment horizontal="center" vertical="center" shrinkToFit="1"/>
      <protection locked="0"/>
    </xf>
    <xf numFmtId="0" fontId="3" fillId="34" borderId="9" xfId="0" applyFont="1" applyFill="1" applyBorder="1" applyAlignment="1" applyProtection="1">
      <alignment horizontal="center" vertical="center" shrinkToFit="1"/>
      <protection locked="0"/>
    </xf>
    <xf numFmtId="176" fontId="3" fillId="4" borderId="9" xfId="0" applyNumberFormat="1"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35" xfId="0" applyFont="1" applyFill="1" applyBorder="1" applyAlignment="1">
      <alignment horizontal="left" vertical="center"/>
    </xf>
    <xf numFmtId="0" fontId="4" fillId="4" borderId="3" xfId="0" applyFont="1" applyFill="1" applyBorder="1" applyAlignment="1">
      <alignment horizontal="left" vertical="center"/>
    </xf>
    <xf numFmtId="0" fontId="4" fillId="4" borderId="22" xfId="0" applyFont="1" applyFill="1" applyBorder="1" applyAlignment="1">
      <alignment horizontal="left" vertical="center"/>
    </xf>
    <xf numFmtId="0" fontId="4" fillId="4" borderId="6"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4" borderId="17" xfId="0" applyFont="1" applyFill="1" applyBorder="1" applyAlignment="1">
      <alignment horizontal="left" vertical="center"/>
    </xf>
    <xf numFmtId="0" fontId="4" fillId="4" borderId="1" xfId="0" applyFont="1" applyFill="1" applyBorder="1" applyAlignment="1">
      <alignment horizontal="left" vertical="center"/>
    </xf>
    <xf numFmtId="0" fontId="4" fillId="4" borderId="29" xfId="0" applyFont="1" applyFill="1" applyBorder="1" applyAlignment="1">
      <alignment horizontal="left" vertical="center"/>
    </xf>
    <xf numFmtId="0" fontId="8" fillId="34" borderId="35" xfId="0" applyFont="1" applyFill="1" applyBorder="1" applyAlignment="1" applyProtection="1">
      <alignment horizontal="center" vertical="center"/>
      <protection locked="0"/>
    </xf>
    <xf numFmtId="0" fontId="8" fillId="34" borderId="3" xfId="0" applyFont="1" applyFill="1" applyBorder="1" applyAlignment="1" applyProtection="1">
      <alignment horizontal="center" vertical="center"/>
      <protection locked="0"/>
    </xf>
    <xf numFmtId="0" fontId="8" fillId="34" borderId="22" xfId="0" applyFont="1" applyFill="1" applyBorder="1" applyAlignment="1" applyProtection="1">
      <alignment horizontal="center" vertical="center"/>
      <protection locked="0"/>
    </xf>
    <xf numFmtId="0" fontId="8" fillId="34" borderId="6" xfId="0" applyFont="1" applyFill="1" applyBorder="1" applyAlignment="1" applyProtection="1">
      <alignment horizontal="center" vertical="center"/>
      <protection locked="0"/>
    </xf>
    <xf numFmtId="0" fontId="8" fillId="34" borderId="9" xfId="0" applyFont="1" applyFill="1" applyBorder="1" applyAlignment="1" applyProtection="1">
      <alignment horizontal="center" vertical="center"/>
      <protection locked="0"/>
    </xf>
    <xf numFmtId="0" fontId="8" fillId="34" borderId="11" xfId="0" applyFont="1" applyFill="1" applyBorder="1" applyAlignment="1" applyProtection="1">
      <alignment horizontal="center" vertical="center"/>
      <protection locked="0"/>
    </xf>
    <xf numFmtId="0" fontId="3" fillId="4" borderId="35" xfId="0" applyFont="1" applyFill="1" applyBorder="1" applyAlignment="1">
      <alignment horizontal="left" vertical="center"/>
    </xf>
    <xf numFmtId="0" fontId="3" fillId="4" borderId="3" xfId="0" applyFont="1" applyFill="1" applyBorder="1" applyAlignment="1">
      <alignment horizontal="left" vertical="center"/>
    </xf>
    <xf numFmtId="0" fontId="3" fillId="4" borderId="22" xfId="0" applyFont="1" applyFill="1" applyBorder="1" applyAlignment="1">
      <alignment horizontal="left" vertical="center"/>
    </xf>
    <xf numFmtId="183" fontId="4" fillId="0" borderId="6" xfId="0" applyNumberFormat="1" applyFont="1" applyFill="1" applyBorder="1" applyAlignment="1" applyProtection="1">
      <alignment horizontal="right" vertical="center"/>
      <protection locked="0"/>
    </xf>
    <xf numFmtId="183" fontId="4" fillId="0" borderId="9" xfId="0" applyNumberFormat="1" applyFont="1" applyFill="1" applyBorder="1" applyAlignment="1" applyProtection="1">
      <alignment horizontal="right" vertical="center"/>
      <protection locked="0"/>
    </xf>
    <xf numFmtId="0" fontId="3" fillId="34" borderId="35" xfId="0" applyFont="1" applyFill="1" applyBorder="1" applyAlignment="1" applyProtection="1">
      <alignment horizontal="center" vertical="center"/>
      <protection locked="0"/>
    </xf>
    <xf numFmtId="0" fontId="3" fillId="34" borderId="3" xfId="0" applyFont="1" applyFill="1" applyBorder="1" applyAlignment="1" applyProtection="1">
      <alignment horizontal="center" vertical="center"/>
      <protection locked="0"/>
    </xf>
    <xf numFmtId="0" fontId="3" fillId="34" borderId="22" xfId="0" applyFont="1" applyFill="1" applyBorder="1" applyAlignment="1" applyProtection="1">
      <alignment horizontal="center" vertical="center"/>
      <protection locked="0"/>
    </xf>
    <xf numFmtId="0" fontId="3" fillId="0" borderId="9" xfId="0" applyFont="1" applyFill="1" applyBorder="1" applyAlignment="1">
      <alignment horizontal="center" vertical="center"/>
    </xf>
    <xf numFmtId="49" fontId="4" fillId="4" borderId="6" xfId="0" applyNumberFormat="1" applyFont="1" applyFill="1" applyBorder="1" applyAlignment="1">
      <alignment horizontal="left" vertical="center"/>
    </xf>
    <xf numFmtId="49" fontId="4" fillId="4" borderId="9" xfId="0" applyNumberFormat="1" applyFont="1" applyFill="1" applyBorder="1" applyAlignment="1">
      <alignment horizontal="left" vertical="center"/>
    </xf>
    <xf numFmtId="49" fontId="4" fillId="4" borderId="11" xfId="0" applyNumberFormat="1" applyFont="1" applyFill="1" applyBorder="1" applyAlignment="1">
      <alignment horizontal="left" vertical="center"/>
    </xf>
    <xf numFmtId="184" fontId="4" fillId="0" borderId="6" xfId="0" applyNumberFormat="1" applyFont="1" applyFill="1" applyBorder="1" applyAlignment="1" applyProtection="1">
      <alignment horizontal="left" vertical="center"/>
      <protection locked="0"/>
    </xf>
    <xf numFmtId="184" fontId="4" fillId="0" borderId="9" xfId="0" applyNumberFormat="1" applyFont="1" applyFill="1" applyBorder="1" applyAlignment="1" applyProtection="1">
      <alignment horizontal="left" vertical="center"/>
      <protection locked="0"/>
    </xf>
    <xf numFmtId="184" fontId="4" fillId="0" borderId="10" xfId="0" applyNumberFormat="1" applyFont="1" applyFill="1" applyBorder="1" applyAlignment="1" applyProtection="1">
      <alignment horizontal="left" vertical="center"/>
      <protection locked="0"/>
    </xf>
    <xf numFmtId="49" fontId="4" fillId="0" borderId="11" xfId="0" applyNumberFormat="1" applyFont="1" applyFill="1" applyBorder="1" applyAlignment="1" applyProtection="1">
      <alignment horizontal="left" vertical="center"/>
      <protection locked="0"/>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protection locked="0"/>
    </xf>
    <xf numFmtId="0" fontId="3" fillId="0" borderId="6" xfId="0" applyNumberFormat="1" applyFont="1" applyFill="1" applyBorder="1" applyAlignment="1" applyProtection="1">
      <alignment horizontal="center" vertical="center"/>
      <protection locked="0"/>
    </xf>
    <xf numFmtId="188" fontId="3" fillId="0" borderId="9" xfId="0" applyNumberFormat="1" applyFont="1" applyFill="1" applyBorder="1" applyAlignment="1">
      <alignment horizontal="left" vertical="center"/>
    </xf>
    <xf numFmtId="0" fontId="4" fillId="0" borderId="10" xfId="0" applyFont="1" applyFill="1" applyBorder="1" applyAlignment="1" applyProtection="1">
      <alignment horizontal="center" vertical="center"/>
      <protection locked="0"/>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8" fillId="6" borderId="6" xfId="0" applyFont="1" applyFill="1" applyBorder="1" applyAlignment="1">
      <alignment horizontal="left" vertical="center" shrinkToFit="1"/>
    </xf>
    <xf numFmtId="0" fontId="8" fillId="6" borderId="9"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3" fillId="4" borderId="3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4" borderId="48"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7" fillId="34" borderId="6" xfId="0" applyFont="1" applyFill="1" applyBorder="1" applyAlignment="1" applyProtection="1">
      <alignment horizontal="center" vertical="center" wrapText="1"/>
      <protection locked="0"/>
    </xf>
    <xf numFmtId="0" fontId="7" fillId="34" borderId="9" xfId="0" applyFont="1" applyFill="1" applyBorder="1" applyAlignment="1" applyProtection="1">
      <alignment horizontal="center" vertical="center" wrapText="1"/>
      <protection locked="0"/>
    </xf>
    <xf numFmtId="0" fontId="7" fillId="34" borderId="11"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4" fillId="0" borderId="17"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protection locked="0"/>
    </xf>
    <xf numFmtId="0" fontId="3" fillId="0" borderId="1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9" xfId="0" applyFont="1" applyFill="1" applyBorder="1" applyAlignment="1">
      <alignment horizontal="center" vertical="center"/>
    </xf>
    <xf numFmtId="181" fontId="3" fillId="0" borderId="9" xfId="0" applyNumberFormat="1" applyFont="1" applyFill="1" applyBorder="1" applyAlignment="1">
      <alignment horizontal="left" vertical="center"/>
    </xf>
    <xf numFmtId="181" fontId="3" fillId="0" borderId="10" xfId="0" applyNumberFormat="1" applyFont="1" applyFill="1" applyBorder="1" applyAlignment="1">
      <alignment horizontal="left" vertical="center"/>
    </xf>
    <xf numFmtId="0" fontId="4" fillId="0" borderId="6" xfId="0" applyFont="1" applyFill="1" applyBorder="1" applyAlignment="1" applyProtection="1">
      <alignment horizontal="right" vertical="center"/>
      <protection locked="0"/>
    </xf>
    <xf numFmtId="185" fontId="3" fillId="0" borderId="9" xfId="0" applyNumberFormat="1" applyFont="1" applyFill="1" applyBorder="1" applyAlignment="1" applyProtection="1">
      <alignment horizontal="right" vertical="center"/>
      <protection locked="0"/>
    </xf>
    <xf numFmtId="0" fontId="3" fillId="8" borderId="48"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34" borderId="6" xfId="0" applyFont="1" applyFill="1" applyBorder="1" applyAlignment="1" applyProtection="1">
      <alignment horizontal="center" vertical="center" wrapText="1"/>
      <protection locked="0"/>
    </xf>
    <xf numFmtId="0" fontId="3" fillId="34" borderId="9" xfId="0" applyFont="1" applyFill="1" applyBorder="1" applyAlignment="1" applyProtection="1">
      <alignment horizontal="center" vertical="center" wrapText="1"/>
      <protection locked="0"/>
    </xf>
    <xf numFmtId="0" fontId="3" fillId="0" borderId="9" xfId="0" applyFont="1" applyBorder="1" applyAlignment="1" applyProtection="1">
      <alignment horizontal="left" vertical="top" shrinkToFit="1"/>
      <protection locked="0"/>
    </xf>
    <xf numFmtId="0" fontId="3" fillId="0" borderId="10" xfId="0" applyFont="1" applyBorder="1" applyAlignment="1" applyProtection="1">
      <alignment horizontal="left" vertical="top" shrinkToFit="1"/>
      <protection locked="0"/>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7" fillId="16" borderId="9" xfId="0" applyFont="1" applyFill="1" applyBorder="1" applyAlignment="1" applyProtection="1">
      <alignment horizontal="center" vertical="center"/>
      <protection locked="0"/>
    </xf>
    <xf numFmtId="0" fontId="7" fillId="16" borderId="10" xfId="0" applyFont="1" applyFill="1" applyBorder="1" applyAlignment="1" applyProtection="1">
      <alignment horizontal="center" vertical="center"/>
      <protection locked="0"/>
    </xf>
    <xf numFmtId="0" fontId="3" fillId="34" borderId="10" xfId="0" applyFont="1" applyFill="1" applyBorder="1" applyAlignment="1" applyProtection="1">
      <alignment horizontal="center" vertical="center"/>
      <protection locked="0"/>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34" borderId="52" xfId="0" applyFont="1" applyFill="1" applyBorder="1" applyAlignment="1" applyProtection="1">
      <alignment horizontal="center" vertical="center"/>
      <protection locked="0"/>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3" fillId="0" borderId="11" xfId="0" applyFont="1" applyFill="1" applyBorder="1" applyAlignment="1" applyProtection="1">
      <alignment horizontal="left" vertical="center"/>
      <protection locked="0"/>
    </xf>
    <xf numFmtId="0" fontId="3" fillId="4" borderId="46" xfId="0" applyFont="1" applyFill="1" applyBorder="1" applyAlignment="1">
      <alignment horizontal="left" vertical="center"/>
    </xf>
    <xf numFmtId="0" fontId="3" fillId="4" borderId="15" xfId="0" applyFont="1" applyFill="1" applyBorder="1" applyAlignment="1">
      <alignment horizontal="left" vertical="center"/>
    </xf>
    <xf numFmtId="0" fontId="3" fillId="4" borderId="52" xfId="0" applyFont="1" applyFill="1" applyBorder="1" applyAlignment="1">
      <alignment horizontal="left" vertical="center"/>
    </xf>
    <xf numFmtId="0" fontId="3" fillId="0" borderId="46" xfId="0" applyFont="1" applyFill="1" applyBorder="1" applyAlignment="1">
      <alignment horizontal="left" vertical="center"/>
    </xf>
    <xf numFmtId="0" fontId="3" fillId="0" borderId="15" xfId="0" applyFont="1" applyFill="1" applyBorder="1" applyAlignment="1">
      <alignment horizontal="left" vertical="center"/>
    </xf>
    <xf numFmtId="0" fontId="3" fillId="0" borderId="15" xfId="0" applyFont="1" applyFill="1" applyBorder="1" applyAlignment="1" applyProtection="1">
      <alignment horizontal="right" vertical="center"/>
      <protection locked="0"/>
    </xf>
    <xf numFmtId="0" fontId="3" fillId="4" borderId="48" xfId="0" applyFont="1" applyFill="1" applyBorder="1" applyAlignment="1">
      <alignment horizontal="left" vertical="center"/>
    </xf>
    <xf numFmtId="0" fontId="3" fillId="4" borderId="17" xfId="0" applyFont="1" applyFill="1" applyBorder="1" applyAlignment="1">
      <alignment horizontal="left" vertical="center"/>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8" fillId="4" borderId="6" xfId="0" applyFont="1" applyFill="1" applyBorder="1" applyAlignment="1">
      <alignment horizontal="left" vertical="center"/>
    </xf>
    <xf numFmtId="0" fontId="8" fillId="4" borderId="9" xfId="0" applyFont="1" applyFill="1" applyBorder="1" applyAlignment="1">
      <alignment horizontal="left" vertical="center"/>
    </xf>
    <xf numFmtId="0" fontId="3" fillId="34" borderId="48" xfId="0" applyFont="1" applyFill="1" applyBorder="1" applyAlignment="1" applyProtection="1">
      <alignment horizontal="center" vertical="center" wrapText="1"/>
      <protection locked="0"/>
    </xf>
    <xf numFmtId="0" fontId="3" fillId="34" borderId="13" xfId="0" applyFont="1" applyFill="1" applyBorder="1" applyAlignment="1" applyProtection="1">
      <alignment horizontal="center" vertical="center" wrapText="1"/>
      <protection locked="0"/>
    </xf>
    <xf numFmtId="0" fontId="3" fillId="34" borderId="14" xfId="0" applyFont="1" applyFill="1" applyBorder="1" applyAlignment="1" applyProtection="1">
      <alignment horizontal="center" vertical="center" wrapText="1"/>
      <protection locked="0"/>
    </xf>
    <xf numFmtId="0" fontId="3" fillId="34" borderId="17" xfId="0" applyFont="1" applyFill="1" applyBorder="1" applyAlignment="1" applyProtection="1">
      <alignment horizontal="center" vertical="center" wrapText="1"/>
      <protection locked="0"/>
    </xf>
    <xf numFmtId="0" fontId="3" fillId="34" borderId="1" xfId="0" applyFont="1" applyFill="1" applyBorder="1" applyAlignment="1" applyProtection="1">
      <alignment horizontal="center" vertical="center" wrapText="1"/>
      <protection locked="0"/>
    </xf>
    <xf numFmtId="0" fontId="3" fillId="34" borderId="5" xfId="0" applyFont="1" applyFill="1" applyBorder="1" applyAlignment="1" applyProtection="1">
      <alignment horizontal="center" vertical="center" wrapText="1"/>
      <protection locked="0"/>
    </xf>
    <xf numFmtId="0" fontId="44" fillId="4" borderId="32" xfId="0" applyFont="1" applyFill="1" applyBorder="1" applyAlignment="1">
      <alignment horizontal="left" vertical="center" wrapText="1"/>
    </xf>
    <xf numFmtId="0" fontId="44" fillId="4" borderId="13" xfId="0" applyFont="1" applyFill="1" applyBorder="1" applyAlignment="1">
      <alignment horizontal="left" vertical="center" wrapText="1"/>
    </xf>
    <xf numFmtId="0" fontId="44" fillId="4" borderId="49" xfId="0" applyFont="1" applyFill="1" applyBorder="1" applyAlignment="1">
      <alignment horizontal="left" vertical="center" wrapText="1"/>
    </xf>
    <xf numFmtId="0" fontId="44" fillId="4" borderId="26" xfId="0" applyFont="1" applyFill="1" applyBorder="1" applyAlignment="1">
      <alignment horizontal="left" vertical="center" wrapText="1"/>
    </xf>
    <xf numFmtId="0" fontId="44" fillId="4" borderId="0" xfId="0" applyFont="1" applyFill="1" applyBorder="1" applyAlignment="1">
      <alignment horizontal="left" vertical="center" wrapText="1"/>
    </xf>
    <xf numFmtId="0" fontId="44" fillId="4" borderId="54" xfId="0" applyFont="1" applyFill="1" applyBorder="1" applyAlignment="1">
      <alignment horizontal="left" vertical="center" wrapText="1"/>
    </xf>
    <xf numFmtId="0" fontId="44" fillId="4" borderId="30" xfId="0" applyFont="1" applyFill="1" applyBorder="1" applyAlignment="1">
      <alignment horizontal="left" vertical="center" wrapText="1"/>
    </xf>
    <xf numFmtId="0" fontId="44" fillId="4" borderId="1" xfId="0" applyFont="1" applyFill="1" applyBorder="1" applyAlignment="1">
      <alignment horizontal="left" vertical="center" wrapText="1"/>
    </xf>
    <xf numFmtId="0" fontId="44" fillId="4" borderId="29" xfId="0" applyFont="1" applyFill="1" applyBorder="1" applyAlignment="1">
      <alignment horizontal="left" vertical="center" wrapText="1"/>
    </xf>
    <xf numFmtId="0" fontId="49" fillId="4" borderId="6" xfId="0" applyFont="1" applyFill="1" applyBorder="1" applyAlignment="1">
      <alignment horizontal="left" vertical="center"/>
    </xf>
    <xf numFmtId="0" fontId="49" fillId="4" borderId="9" xfId="0" applyFont="1" applyFill="1" applyBorder="1" applyAlignment="1">
      <alignment horizontal="left" vertical="center"/>
    </xf>
    <xf numFmtId="0" fontId="49" fillId="4" borderId="11" xfId="0" applyFont="1" applyFill="1" applyBorder="1" applyAlignment="1">
      <alignment horizontal="left" vertical="center"/>
    </xf>
    <xf numFmtId="0" fontId="49" fillId="4" borderId="6" xfId="0" applyFont="1" applyFill="1" applyBorder="1" applyAlignment="1" applyProtection="1">
      <alignment horizontal="left" vertical="center"/>
      <protection locked="0"/>
    </xf>
    <xf numFmtId="0" fontId="49" fillId="4" borderId="9" xfId="0" applyFont="1" applyFill="1" applyBorder="1" applyAlignment="1" applyProtection="1">
      <alignment horizontal="left" vertical="center"/>
      <protection locked="0"/>
    </xf>
    <xf numFmtId="0" fontId="49" fillId="4" borderId="11" xfId="0" applyFont="1" applyFill="1" applyBorder="1" applyAlignment="1" applyProtection="1">
      <alignment horizontal="left" vertical="center"/>
      <protection locked="0"/>
    </xf>
    <xf numFmtId="0" fontId="49" fillId="3" borderId="6" xfId="0" applyFont="1" applyFill="1" applyBorder="1" applyAlignment="1" applyProtection="1">
      <alignment horizontal="left" vertical="center" wrapText="1"/>
      <protection locked="0"/>
    </xf>
    <xf numFmtId="0" fontId="49" fillId="3" borderId="9" xfId="0" applyFont="1" applyFill="1" applyBorder="1" applyAlignment="1" applyProtection="1">
      <alignment horizontal="left" vertical="center" wrapText="1"/>
      <protection locked="0"/>
    </xf>
    <xf numFmtId="0" fontId="49" fillId="3" borderId="10" xfId="0" applyFont="1" applyFill="1" applyBorder="1" applyAlignment="1" applyProtection="1">
      <alignment horizontal="left" vertical="center" wrapText="1"/>
      <protection locked="0"/>
    </xf>
    <xf numFmtId="0" fontId="50" fillId="3" borderId="110" xfId="0" applyFont="1" applyFill="1" applyBorder="1" applyAlignment="1">
      <alignment horizontal="left" vertical="center" wrapText="1"/>
    </xf>
    <xf numFmtId="0" fontId="50" fillId="3" borderId="111" xfId="0" applyFont="1" applyFill="1" applyBorder="1" applyAlignment="1">
      <alignment horizontal="left" vertical="center" wrapText="1"/>
    </xf>
    <xf numFmtId="0" fontId="50" fillId="3" borderId="112" xfId="0" applyFont="1" applyFill="1" applyBorder="1" applyAlignment="1">
      <alignment horizontal="left" vertical="center" wrapText="1"/>
    </xf>
    <xf numFmtId="0" fontId="52" fillId="3" borderId="6" xfId="0" applyFont="1" applyFill="1" applyBorder="1" applyAlignment="1">
      <alignment horizontal="left" vertical="center" wrapText="1"/>
    </xf>
    <xf numFmtId="0" fontId="52" fillId="3" borderId="9" xfId="0" applyFont="1" applyFill="1" applyBorder="1" applyAlignment="1">
      <alignment horizontal="left" vertical="center" wrapText="1"/>
    </xf>
    <xf numFmtId="0" fontId="52" fillId="3" borderId="11" xfId="0" applyFont="1" applyFill="1" applyBorder="1" applyAlignment="1">
      <alignment horizontal="left" vertical="center" wrapText="1"/>
    </xf>
    <xf numFmtId="0" fontId="3" fillId="44" borderId="6" xfId="0" applyFont="1" applyFill="1" applyBorder="1" applyAlignment="1" applyProtection="1">
      <alignment horizontal="center" vertical="center"/>
      <protection locked="0"/>
    </xf>
    <xf numFmtId="0" fontId="3" fillId="44" borderId="9" xfId="0" applyFont="1" applyFill="1" applyBorder="1" applyAlignment="1" applyProtection="1">
      <alignment horizontal="center" vertical="center"/>
      <protection locked="0"/>
    </xf>
    <xf numFmtId="0" fontId="3" fillId="44" borderId="10" xfId="0" applyFont="1" applyFill="1" applyBorder="1" applyAlignment="1" applyProtection="1">
      <alignment horizontal="center" vertical="center"/>
      <protection locked="0"/>
    </xf>
    <xf numFmtId="0" fontId="3" fillId="44" borderId="17" xfId="0" applyFont="1" applyFill="1" applyBorder="1" applyAlignment="1" applyProtection="1">
      <alignment horizontal="center" vertical="center"/>
      <protection locked="0"/>
    </xf>
    <xf numFmtId="0" fontId="3" fillId="44" borderId="1" xfId="0" applyFont="1" applyFill="1" applyBorder="1" applyAlignment="1" applyProtection="1">
      <alignment horizontal="center" vertical="center"/>
      <protection locked="0"/>
    </xf>
    <xf numFmtId="0" fontId="3" fillId="44" borderId="5" xfId="0" applyFont="1" applyFill="1" applyBorder="1" applyAlignment="1" applyProtection="1">
      <alignment horizontal="center" vertical="center"/>
      <protection locked="0"/>
    </xf>
    <xf numFmtId="0" fontId="8" fillId="4" borderId="106" xfId="0" applyFont="1" applyFill="1" applyBorder="1" applyAlignment="1">
      <alignment horizontal="left" vertical="center"/>
    </xf>
    <xf numFmtId="0" fontId="8" fillId="4" borderId="107" xfId="0" applyFont="1" applyFill="1" applyBorder="1" applyAlignment="1">
      <alignment horizontal="left" vertical="center"/>
    </xf>
    <xf numFmtId="0" fontId="8" fillId="4" borderId="108" xfId="0" applyFont="1" applyFill="1" applyBorder="1" applyAlignment="1">
      <alignment horizontal="left" vertical="center"/>
    </xf>
    <xf numFmtId="0" fontId="8" fillId="0" borderId="107" xfId="0" applyFont="1" applyFill="1" applyBorder="1" applyAlignment="1" applyProtection="1">
      <alignment horizontal="left" vertical="center"/>
      <protection locked="0"/>
    </xf>
    <xf numFmtId="0" fontId="8" fillId="0" borderId="109" xfId="0" applyFont="1" applyFill="1" applyBorder="1" applyAlignment="1" applyProtection="1">
      <alignment horizontal="left" vertical="center"/>
      <protection locked="0"/>
    </xf>
    <xf numFmtId="0" fontId="3" fillId="40" borderId="6" xfId="0" applyFont="1" applyFill="1" applyBorder="1" applyAlignment="1" applyProtection="1">
      <alignment horizontal="center" vertical="center"/>
      <protection locked="0"/>
    </xf>
    <xf numFmtId="0" fontId="3" fillId="40" borderId="9" xfId="0" applyFont="1" applyFill="1" applyBorder="1" applyAlignment="1" applyProtection="1">
      <alignment horizontal="center" vertical="center"/>
      <protection locked="0"/>
    </xf>
    <xf numFmtId="0" fontId="3" fillId="40" borderId="46" xfId="0" applyFont="1" applyFill="1" applyBorder="1" applyAlignment="1" applyProtection="1">
      <alignment horizontal="center" vertical="center"/>
      <protection locked="0"/>
    </xf>
    <xf numFmtId="0" fontId="3" fillId="40" borderId="15" xfId="0" applyFont="1" applyFill="1" applyBorder="1" applyAlignment="1" applyProtection="1">
      <alignment horizontal="center" vertical="center"/>
      <protection locked="0"/>
    </xf>
    <xf numFmtId="0" fontId="3" fillId="35" borderId="6" xfId="0" applyFont="1" applyFill="1" applyBorder="1" applyAlignment="1">
      <alignment horizontal="left" vertical="center" wrapText="1"/>
    </xf>
    <xf numFmtId="0" fontId="3" fillId="40" borderId="11" xfId="0" applyFont="1" applyFill="1" applyBorder="1" applyAlignment="1" applyProtection="1">
      <alignment horizontal="center" vertical="center"/>
      <protection locked="0"/>
    </xf>
    <xf numFmtId="0" fontId="8" fillId="35" borderId="48" xfId="0" applyFont="1" applyFill="1" applyBorder="1" applyAlignment="1" applyProtection="1">
      <alignment horizontal="left" vertical="top" wrapText="1"/>
      <protection locked="0"/>
    </xf>
    <xf numFmtId="0" fontId="8" fillId="35" borderId="13" xfId="0" applyFont="1" applyFill="1" applyBorder="1" applyAlignment="1" applyProtection="1">
      <alignment horizontal="left" vertical="top" wrapText="1"/>
      <protection locked="0"/>
    </xf>
    <xf numFmtId="0" fontId="8" fillId="35" borderId="14" xfId="0" applyFont="1" applyFill="1" applyBorder="1" applyAlignment="1" applyProtection="1">
      <alignment horizontal="left" vertical="top" wrapText="1"/>
      <protection locked="0"/>
    </xf>
    <xf numFmtId="0" fontId="8" fillId="35" borderId="57" xfId="0" applyFont="1" applyFill="1" applyBorder="1" applyAlignment="1" applyProtection="1">
      <alignment horizontal="left" vertical="top" wrapText="1"/>
      <protection locked="0"/>
    </xf>
    <xf numFmtId="0" fontId="8" fillId="35" borderId="0" xfId="0" applyFont="1" applyFill="1" applyBorder="1" applyAlignment="1" applyProtection="1">
      <alignment horizontal="left" vertical="top" wrapText="1"/>
      <protection locked="0"/>
    </xf>
    <xf numFmtId="0" fontId="8" fillId="35" borderId="12" xfId="0" applyFont="1" applyFill="1" applyBorder="1" applyAlignment="1" applyProtection="1">
      <alignment horizontal="left" vertical="top" wrapText="1"/>
      <protection locked="0"/>
    </xf>
    <xf numFmtId="0" fontId="8" fillId="35" borderId="17" xfId="0" applyFont="1" applyFill="1" applyBorder="1" applyAlignment="1" applyProtection="1">
      <alignment horizontal="left" vertical="top" wrapText="1"/>
      <protection locked="0"/>
    </xf>
    <xf numFmtId="0" fontId="8" fillId="35" borderId="1" xfId="0" applyFont="1" applyFill="1" applyBorder="1" applyAlignment="1" applyProtection="1">
      <alignment horizontal="left" vertical="top" wrapText="1"/>
      <protection locked="0"/>
    </xf>
    <xf numFmtId="0" fontId="8" fillId="35" borderId="5" xfId="0" applyFont="1" applyFill="1" applyBorder="1" applyAlignment="1" applyProtection="1">
      <alignment horizontal="left" vertical="top" wrapText="1"/>
      <protection locked="0"/>
    </xf>
    <xf numFmtId="0" fontId="44" fillId="35" borderId="6" xfId="0" applyFont="1" applyFill="1" applyBorder="1" applyAlignment="1">
      <alignment horizontal="left" vertical="center" wrapText="1"/>
    </xf>
    <xf numFmtId="0" fontId="44" fillId="35" borderId="9" xfId="0" applyFont="1" applyFill="1" applyBorder="1" applyAlignment="1">
      <alignment horizontal="left" vertical="center" wrapText="1"/>
    </xf>
    <xf numFmtId="0" fontId="44" fillId="35" borderId="11" xfId="0" applyFont="1" applyFill="1" applyBorder="1" applyAlignment="1">
      <alignment horizontal="left" vertical="center" wrapText="1"/>
    </xf>
    <xf numFmtId="0" fontId="3" fillId="35" borderId="6" xfId="0" applyFont="1" applyFill="1" applyBorder="1" applyAlignment="1">
      <alignment horizontal="left" vertical="center"/>
    </xf>
    <xf numFmtId="0" fontId="3" fillId="35" borderId="9" xfId="0" applyFont="1" applyFill="1" applyBorder="1" applyAlignment="1">
      <alignment horizontal="left" vertical="center"/>
    </xf>
    <xf numFmtId="0" fontId="3" fillId="35" borderId="11" xfId="0" applyFont="1" applyFill="1" applyBorder="1" applyAlignment="1">
      <alignment horizontal="left" vertical="center"/>
    </xf>
    <xf numFmtId="0" fontId="3" fillId="35" borderId="6" xfId="0" applyFont="1" applyFill="1" applyBorder="1" applyAlignment="1">
      <alignment horizontal="left" vertical="center" shrinkToFit="1"/>
    </xf>
    <xf numFmtId="0" fontId="3" fillId="35" borderId="9" xfId="0" applyFont="1" applyFill="1" applyBorder="1" applyAlignment="1">
      <alignment horizontal="left" vertical="center" shrinkToFit="1"/>
    </xf>
    <xf numFmtId="0" fontId="3" fillId="35" borderId="11" xfId="0" applyFont="1" applyFill="1" applyBorder="1" applyAlignment="1">
      <alignment horizontal="left" vertical="center" shrinkToFit="1"/>
    </xf>
    <xf numFmtId="0" fontId="8" fillId="35" borderId="9" xfId="0" applyFont="1" applyFill="1" applyBorder="1" applyAlignment="1" applyProtection="1">
      <alignment horizontal="left" vertical="center" wrapText="1"/>
      <protection locked="0"/>
    </xf>
    <xf numFmtId="0" fontId="8" fillId="35" borderId="10" xfId="0" applyFont="1" applyFill="1" applyBorder="1" applyAlignment="1" applyProtection="1">
      <alignment horizontal="left" vertical="center" wrapText="1"/>
      <protection locked="0"/>
    </xf>
    <xf numFmtId="0" fontId="8" fillId="35" borderId="9" xfId="0" applyFont="1" applyFill="1" applyBorder="1" applyAlignment="1" applyProtection="1">
      <alignment horizontal="left" vertical="top" wrapText="1"/>
      <protection locked="0"/>
    </xf>
    <xf numFmtId="0" fontId="8" fillId="35" borderId="10" xfId="0" applyFont="1" applyFill="1" applyBorder="1" applyAlignment="1" applyProtection="1">
      <alignment horizontal="left" vertical="top" wrapText="1"/>
      <protection locked="0"/>
    </xf>
    <xf numFmtId="0" fontId="8" fillId="35" borderId="6" xfId="0" applyFont="1" applyFill="1" applyBorder="1" applyAlignment="1" applyProtection="1">
      <alignment horizontal="left" vertical="top" wrapText="1"/>
      <protection locked="0"/>
    </xf>
    <xf numFmtId="0" fontId="8" fillId="35" borderId="33" xfId="0" applyFont="1" applyFill="1" applyBorder="1" applyAlignment="1" applyProtection="1">
      <alignment horizontal="left" vertical="top" wrapText="1"/>
      <protection locked="0"/>
    </xf>
    <xf numFmtId="0" fontId="8" fillId="35" borderId="18" xfId="0" applyFont="1" applyFill="1" applyBorder="1" applyAlignment="1" applyProtection="1">
      <alignment horizontal="left" vertical="top" wrapText="1"/>
      <protection locked="0"/>
    </xf>
    <xf numFmtId="0" fontId="8" fillId="35" borderId="19" xfId="0" applyFont="1" applyFill="1" applyBorder="1" applyAlignment="1" applyProtection="1">
      <alignment horizontal="left" vertical="top" wrapText="1"/>
      <protection locked="0"/>
    </xf>
    <xf numFmtId="0" fontId="3" fillId="35" borderId="53" xfId="0" applyFont="1" applyFill="1" applyBorder="1" applyAlignment="1">
      <alignment horizontal="left" vertical="center" wrapText="1"/>
    </xf>
    <xf numFmtId="0" fontId="3" fillId="35" borderId="18" xfId="0" applyFont="1" applyFill="1" applyBorder="1" applyAlignment="1">
      <alignment horizontal="left" vertical="center" wrapText="1"/>
    </xf>
    <xf numFmtId="0" fontId="3" fillId="35" borderId="34" xfId="0" applyFont="1" applyFill="1" applyBorder="1" applyAlignment="1">
      <alignment horizontal="left" vertical="center" wrapText="1"/>
    </xf>
    <xf numFmtId="0" fontId="3" fillId="35" borderId="26" xfId="0" applyFont="1" applyFill="1" applyBorder="1" applyAlignment="1">
      <alignment horizontal="left" vertical="center" wrapText="1"/>
    </xf>
    <xf numFmtId="0" fontId="3" fillId="35" borderId="0" xfId="0" applyFont="1" applyFill="1" applyBorder="1" applyAlignment="1">
      <alignment horizontal="left" vertical="center" wrapText="1"/>
    </xf>
    <xf numFmtId="0" fontId="3" fillId="35" borderId="54" xfId="0" applyFont="1" applyFill="1" applyBorder="1" applyAlignment="1">
      <alignment horizontal="left" vertical="center" wrapText="1"/>
    </xf>
    <xf numFmtId="0" fontId="3" fillId="35" borderId="30" xfId="0" applyFont="1" applyFill="1" applyBorder="1" applyAlignment="1">
      <alignment horizontal="left" vertical="center" wrapText="1"/>
    </xf>
    <xf numFmtId="0" fontId="3" fillId="35" borderId="1" xfId="0" applyFont="1" applyFill="1" applyBorder="1" applyAlignment="1">
      <alignment horizontal="left" vertical="center" wrapText="1"/>
    </xf>
    <xf numFmtId="0" fontId="3" fillId="35" borderId="29" xfId="0" applyFont="1" applyFill="1" applyBorder="1" applyAlignment="1">
      <alignment horizontal="left" vertical="center" wrapText="1"/>
    </xf>
    <xf numFmtId="0" fontId="37" fillId="0" borderId="48" xfId="0" applyFont="1" applyBorder="1" applyAlignment="1">
      <alignment horizontal="center" vertical="center"/>
    </xf>
    <xf numFmtId="0" fontId="37" fillId="0" borderId="13" xfId="0" applyFont="1" applyBorder="1" applyAlignment="1">
      <alignment horizontal="center" vertical="center"/>
    </xf>
    <xf numFmtId="0" fontId="37" fillId="0" borderId="49" xfId="0" applyFont="1" applyBorder="1" applyAlignment="1">
      <alignment horizontal="center" vertical="center"/>
    </xf>
    <xf numFmtId="0" fontId="37" fillId="0" borderId="57" xfId="0" applyFont="1" applyBorder="1" applyAlignment="1">
      <alignment horizontal="center" vertical="center"/>
    </xf>
    <xf numFmtId="0" fontId="37" fillId="0" borderId="0" xfId="0" applyFont="1" applyBorder="1" applyAlignment="1">
      <alignment horizontal="center" vertical="center"/>
    </xf>
    <xf numFmtId="0" fontId="37" fillId="0" borderId="54" xfId="0" applyFont="1" applyBorder="1" applyAlignment="1">
      <alignment horizontal="center" vertical="center"/>
    </xf>
    <xf numFmtId="0" fontId="37" fillId="0" borderId="17" xfId="0" applyFont="1" applyBorder="1" applyAlignment="1">
      <alignment horizontal="center" vertical="center"/>
    </xf>
    <xf numFmtId="0" fontId="37" fillId="0" borderId="1" xfId="0" applyFont="1" applyBorder="1" applyAlignment="1">
      <alignment horizontal="center" vertical="center"/>
    </xf>
    <xf numFmtId="0" fontId="37" fillId="0" borderId="29" xfId="0" applyFont="1" applyBorder="1" applyAlignment="1">
      <alignment horizontal="center" vertical="center"/>
    </xf>
    <xf numFmtId="0" fontId="8" fillId="4" borderId="46" xfId="0" applyFont="1" applyFill="1" applyBorder="1" applyAlignment="1">
      <alignment horizontal="left" vertical="center"/>
    </xf>
    <xf numFmtId="0" fontId="8" fillId="4" borderId="15" xfId="0" applyFont="1" applyFill="1" applyBorder="1" applyAlignment="1">
      <alignment horizontal="left" vertical="center"/>
    </xf>
    <xf numFmtId="0" fontId="3" fillId="0" borderId="2"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8" fillId="4" borderId="11" xfId="0" applyFont="1" applyFill="1" applyBorder="1" applyAlignment="1">
      <alignment horizontal="left" vertical="center"/>
    </xf>
    <xf numFmtId="0" fontId="3" fillId="35" borderId="32" xfId="0" applyFont="1" applyFill="1" applyBorder="1" applyAlignment="1">
      <alignment horizontal="left" vertical="center" wrapText="1"/>
    </xf>
    <xf numFmtId="0" fontId="3" fillId="35" borderId="13" xfId="0" applyFont="1" applyFill="1" applyBorder="1" applyAlignment="1">
      <alignment horizontal="left" vertical="center" wrapText="1"/>
    </xf>
    <xf numFmtId="0" fontId="3" fillId="35" borderId="49" xfId="0" applyFont="1" applyFill="1" applyBorder="1" applyAlignment="1">
      <alignment horizontal="left" vertical="center" wrapText="1"/>
    </xf>
    <xf numFmtId="0" fontId="3" fillId="35" borderId="43" xfId="0" applyFont="1" applyFill="1" applyBorder="1" applyAlignment="1">
      <alignment horizontal="left" vertical="center" wrapText="1"/>
    </xf>
    <xf numFmtId="0" fontId="3" fillId="35" borderId="39" xfId="0" applyFont="1" applyFill="1" applyBorder="1" applyAlignment="1">
      <alignment horizontal="left" vertical="center" wrapText="1"/>
    </xf>
    <xf numFmtId="0" fontId="3" fillId="40" borderId="35" xfId="0" applyFont="1" applyFill="1" applyBorder="1" applyAlignment="1" applyProtection="1">
      <alignment horizontal="center" vertical="center"/>
      <protection locked="0"/>
    </xf>
    <xf numFmtId="0" fontId="3" fillId="40" borderId="3" xfId="0" applyFont="1" applyFill="1" applyBorder="1" applyAlignment="1" applyProtection="1">
      <alignment horizontal="center" vertical="center"/>
      <protection locked="0"/>
    </xf>
    <xf numFmtId="0" fontId="3" fillId="35" borderId="35" xfId="0" applyFont="1" applyFill="1" applyBorder="1" applyAlignment="1">
      <alignment horizontal="left" vertical="center" wrapText="1"/>
    </xf>
    <xf numFmtId="0" fontId="3" fillId="35" borderId="3" xfId="0" applyFont="1" applyFill="1" applyBorder="1" applyAlignment="1">
      <alignment horizontal="left" vertical="center" wrapText="1"/>
    </xf>
    <xf numFmtId="0" fontId="3" fillId="35" borderId="22" xfId="0" applyFont="1" applyFill="1" applyBorder="1" applyAlignment="1">
      <alignment horizontal="left" vertical="center" wrapText="1"/>
    </xf>
    <xf numFmtId="0" fontId="3" fillId="40" borderId="22" xfId="0" applyFont="1" applyFill="1" applyBorder="1" applyAlignment="1" applyProtection="1">
      <alignment horizontal="center" vertical="center"/>
      <protection locked="0"/>
    </xf>
    <xf numFmtId="0" fontId="8" fillId="4" borderId="48" xfId="0" applyFont="1" applyFill="1" applyBorder="1" applyAlignment="1">
      <alignment horizontal="left" vertical="center"/>
    </xf>
    <xf numFmtId="0" fontId="8" fillId="4" borderId="13" xfId="0" applyFont="1" applyFill="1" applyBorder="1" applyAlignment="1">
      <alignment horizontal="left" vertical="center"/>
    </xf>
    <xf numFmtId="0" fontId="8" fillId="4" borderId="24" xfId="0" applyFont="1" applyFill="1" applyBorder="1" applyAlignment="1">
      <alignment horizontal="left" vertical="center"/>
    </xf>
    <xf numFmtId="0" fontId="8" fillId="4" borderId="2" xfId="0" applyFont="1" applyFill="1" applyBorder="1" applyAlignment="1">
      <alignment horizontal="left" vertical="center"/>
    </xf>
    <xf numFmtId="0" fontId="8" fillId="0" borderId="48"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3" fillId="4" borderId="57" xfId="0" applyFont="1" applyFill="1" applyBorder="1" applyAlignment="1">
      <alignment horizontal="left" vertical="center"/>
    </xf>
    <xf numFmtId="0" fontId="3" fillId="4" borderId="0" xfId="0" applyFont="1" applyFill="1" applyBorder="1" applyAlignment="1">
      <alignment horizontal="left" vertical="center"/>
    </xf>
    <xf numFmtId="0" fontId="3" fillId="4" borderId="54" xfId="0" applyFont="1" applyFill="1" applyBorder="1" applyAlignment="1">
      <alignment horizontal="left" vertical="center"/>
    </xf>
    <xf numFmtId="0" fontId="8" fillId="0" borderId="2"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3" fillId="4" borderId="2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8" fillId="0" borderId="9"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3" fillId="4" borderId="26" xfId="0" applyFont="1" applyFill="1" applyBorder="1" applyAlignment="1">
      <alignment horizontal="left" vertical="center"/>
    </xf>
    <xf numFmtId="0" fontId="8" fillId="4" borderId="57" xfId="0" applyFont="1" applyFill="1" applyBorder="1" applyAlignment="1">
      <alignment horizontal="left" vertical="center"/>
    </xf>
    <xf numFmtId="0" fontId="8" fillId="4" borderId="0" xfId="0" applyFont="1" applyFill="1" applyBorder="1" applyAlignment="1">
      <alignment horizontal="left" vertical="center"/>
    </xf>
    <xf numFmtId="0" fontId="8" fillId="4" borderId="17" xfId="0" applyFont="1" applyFill="1" applyBorder="1" applyAlignment="1">
      <alignment horizontal="left" vertical="center"/>
    </xf>
    <xf numFmtId="0" fontId="8" fillId="4" borderId="1" xfId="0" applyFont="1" applyFill="1" applyBorder="1" applyAlignment="1">
      <alignment horizontal="left" vertical="center"/>
    </xf>
    <xf numFmtId="0" fontId="8" fillId="4" borderId="102" xfId="0" applyFont="1" applyFill="1" applyBorder="1" applyAlignment="1">
      <alignment horizontal="left" vertical="center"/>
    </xf>
    <xf numFmtId="0" fontId="8" fillId="4" borderId="103" xfId="0" applyFont="1" applyFill="1" applyBorder="1" applyAlignment="1">
      <alignment horizontal="left" vertical="center"/>
    </xf>
    <xf numFmtId="0" fontId="8" fillId="4" borderId="104" xfId="0" applyFont="1" applyFill="1" applyBorder="1" applyAlignment="1">
      <alignment horizontal="left" vertical="center"/>
    </xf>
    <xf numFmtId="0" fontId="8" fillId="0" borderId="103" xfId="0" applyFont="1" applyFill="1" applyBorder="1" applyAlignment="1" applyProtection="1">
      <alignment horizontal="left" vertical="center"/>
      <protection locked="0"/>
    </xf>
    <xf numFmtId="0" fontId="8" fillId="0" borderId="105" xfId="0" applyFont="1" applyFill="1" applyBorder="1" applyAlignment="1" applyProtection="1">
      <alignment horizontal="left" vertical="center"/>
      <protection locked="0"/>
    </xf>
    <xf numFmtId="0" fontId="3" fillId="4" borderId="55"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3" xfId="0" applyFont="1" applyFill="1" applyBorder="1" applyAlignment="1">
      <alignment horizontal="left" vertical="center"/>
    </xf>
    <xf numFmtId="0" fontId="3" fillId="0" borderId="18" xfId="0" applyFont="1" applyFill="1" applyBorder="1" applyAlignment="1">
      <alignment horizontal="left" vertical="center"/>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3" fillId="4" borderId="43" xfId="0" applyFont="1" applyFill="1" applyBorder="1" applyAlignment="1">
      <alignment vertical="center"/>
    </xf>
    <xf numFmtId="0" fontId="3" fillId="4" borderId="39" xfId="0" applyFont="1" applyFill="1" applyBorder="1" applyAlignment="1">
      <alignmen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8" fillId="0" borderId="33"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3" fillId="4" borderId="10" xfId="0" applyFont="1" applyFill="1" applyBorder="1" applyAlignment="1">
      <alignment horizontal="center" vertical="center"/>
    </xf>
    <xf numFmtId="0" fontId="3" fillId="34" borderId="11" xfId="0" applyFont="1" applyFill="1" applyBorder="1" applyAlignment="1" applyProtection="1">
      <alignment horizontal="left" vertical="center"/>
      <protection locked="0"/>
    </xf>
    <xf numFmtId="0" fontId="3" fillId="4" borderId="55" xfId="0" applyFont="1" applyFill="1" applyBorder="1" applyAlignment="1">
      <alignment vertical="center" wrapText="1"/>
    </xf>
    <xf numFmtId="0" fontId="3" fillId="4" borderId="39" xfId="0" applyFont="1" applyFill="1" applyBorder="1" applyAlignment="1">
      <alignment vertical="center" wrapText="1"/>
    </xf>
    <xf numFmtId="0" fontId="6" fillId="35" borderId="0" xfId="0" applyFont="1" applyFill="1" applyBorder="1" applyAlignment="1">
      <alignment horizontal="left" vertical="center"/>
    </xf>
    <xf numFmtId="0" fontId="8" fillId="0" borderId="6"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3" fillId="35" borderId="23" xfId="0" applyFont="1" applyFill="1" applyBorder="1" applyAlignment="1">
      <alignment horizontal="left" vertical="center" wrapText="1"/>
    </xf>
    <xf numFmtId="0" fontId="3" fillId="35" borderId="2" xfId="0" applyFont="1" applyFill="1" applyBorder="1" applyAlignment="1">
      <alignment horizontal="left" vertical="center" wrapText="1"/>
    </xf>
    <xf numFmtId="0" fontId="3" fillId="35" borderId="25" xfId="0" applyFont="1" applyFill="1" applyBorder="1" applyAlignment="1">
      <alignment horizontal="left" vertical="center" wrapText="1"/>
    </xf>
    <xf numFmtId="0" fontId="3" fillId="35" borderId="32" xfId="0" applyFont="1" applyFill="1" applyBorder="1" applyAlignment="1">
      <alignment horizontal="center" vertical="center" textRotation="255" wrapText="1"/>
    </xf>
    <xf numFmtId="0" fontId="3" fillId="35" borderId="49" xfId="0" applyFont="1" applyFill="1" applyBorder="1" applyAlignment="1">
      <alignment horizontal="center" vertical="center" textRotation="255" wrapText="1"/>
    </xf>
    <xf numFmtId="0" fontId="3" fillId="35" borderId="26" xfId="0" applyFont="1" applyFill="1" applyBorder="1" applyAlignment="1">
      <alignment horizontal="center" vertical="center" textRotation="255" wrapText="1"/>
    </xf>
    <xf numFmtId="0" fontId="3" fillId="35" borderId="54" xfId="0" applyFont="1" applyFill="1" applyBorder="1" applyAlignment="1">
      <alignment horizontal="center" vertical="center" textRotation="255" wrapText="1"/>
    </xf>
    <xf numFmtId="0" fontId="3" fillId="35" borderId="30" xfId="0" applyFont="1" applyFill="1" applyBorder="1" applyAlignment="1">
      <alignment horizontal="center" vertical="center" textRotation="255" wrapText="1"/>
    </xf>
    <xf numFmtId="0" fontId="3" fillId="35" borderId="29" xfId="0" applyFont="1" applyFill="1" applyBorder="1" applyAlignment="1">
      <alignment horizontal="center" vertical="center" textRotation="255" wrapText="1"/>
    </xf>
    <xf numFmtId="0" fontId="3" fillId="35" borderId="48" xfId="0" applyFont="1" applyFill="1" applyBorder="1" applyAlignment="1">
      <alignment horizontal="left" vertical="center" wrapText="1"/>
    </xf>
    <xf numFmtId="0" fontId="3" fillId="35" borderId="51" xfId="0" applyFont="1" applyFill="1" applyBorder="1" applyAlignment="1">
      <alignment horizontal="left" vertical="center" wrapText="1"/>
    </xf>
    <xf numFmtId="0" fontId="3" fillId="35" borderId="15" xfId="0" applyFont="1" applyFill="1" applyBorder="1" applyAlignment="1">
      <alignment horizontal="left" vertical="center" wrapText="1"/>
    </xf>
    <xf numFmtId="0" fontId="3" fillId="35" borderId="52" xfId="0" applyFont="1" applyFill="1" applyBorder="1" applyAlignment="1">
      <alignment horizontal="left" vertical="center" wrapText="1"/>
    </xf>
    <xf numFmtId="0" fontId="3" fillId="34" borderId="48" xfId="0" applyFont="1" applyFill="1" applyBorder="1" applyAlignment="1" applyProtection="1">
      <alignment horizontal="center" vertical="center"/>
      <protection locked="0"/>
    </xf>
    <xf numFmtId="0" fontId="3" fillId="34" borderId="13" xfId="0" applyFont="1" applyFill="1" applyBorder="1" applyAlignment="1" applyProtection="1">
      <alignment horizontal="center" vertical="center"/>
      <protection locked="0"/>
    </xf>
    <xf numFmtId="0" fontId="3" fillId="34" borderId="17" xfId="0" applyFont="1" applyFill="1" applyBorder="1" applyAlignment="1" applyProtection="1">
      <alignment horizontal="center" vertical="center"/>
      <protection locked="0"/>
    </xf>
    <xf numFmtId="0" fontId="3" fillId="34" borderId="1" xfId="0" applyFont="1" applyFill="1" applyBorder="1" applyAlignment="1" applyProtection="1">
      <alignment horizontal="center" vertical="center"/>
      <protection locked="0"/>
    </xf>
    <xf numFmtId="177" fontId="3" fillId="0" borderId="6" xfId="0" applyNumberFormat="1" applyFont="1" applyFill="1" applyBorder="1" applyAlignment="1" applyProtection="1">
      <alignment horizontal="left" vertical="center"/>
      <protection locked="0"/>
    </xf>
    <xf numFmtId="177" fontId="3" fillId="0" borderId="9" xfId="0" applyNumberFormat="1" applyFont="1" applyFill="1" applyBorder="1" applyAlignment="1" applyProtection="1">
      <alignment horizontal="left" vertical="center"/>
      <protection locked="0"/>
    </xf>
    <xf numFmtId="177" fontId="3" fillId="0" borderId="10" xfId="0" applyNumberFormat="1" applyFont="1" applyFill="1" applyBorder="1" applyAlignment="1" applyProtection="1">
      <alignment horizontal="left" vertical="center"/>
      <protection locked="0"/>
    </xf>
    <xf numFmtId="0" fontId="3" fillId="4" borderId="50" xfId="0" applyFont="1" applyFill="1" applyBorder="1" applyAlignment="1">
      <alignment horizontal="left" vertical="center"/>
    </xf>
    <xf numFmtId="0" fontId="3" fillId="0" borderId="6"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34" borderId="35" xfId="0" applyFont="1" applyFill="1" applyBorder="1" applyAlignment="1" applyProtection="1">
      <alignment horizontal="left" vertical="center"/>
      <protection locked="0"/>
    </xf>
    <xf numFmtId="0" fontId="3" fillId="34" borderId="3" xfId="0" applyFont="1" applyFill="1" applyBorder="1" applyAlignment="1" applyProtection="1">
      <alignment horizontal="left" vertical="center"/>
      <protection locked="0"/>
    </xf>
    <xf numFmtId="0" fontId="4" fillId="43" borderId="2" xfId="0" applyFont="1" applyFill="1" applyBorder="1" applyAlignment="1" applyProtection="1">
      <alignment horizontal="center" vertical="center"/>
      <protection locked="0"/>
    </xf>
    <xf numFmtId="0" fontId="4" fillId="35" borderId="2" xfId="0" applyFont="1" applyFill="1" applyBorder="1" applyAlignment="1">
      <alignment horizontal="center" vertical="center"/>
    </xf>
    <xf numFmtId="0" fontId="3" fillId="40" borderId="48" xfId="0" applyFont="1" applyFill="1" applyBorder="1" applyAlignment="1" applyProtection="1">
      <alignment horizontal="center" vertical="center"/>
      <protection locked="0"/>
    </xf>
    <xf numFmtId="0" fontId="3" fillId="40" borderId="13" xfId="0" applyFont="1" applyFill="1" applyBorder="1" applyAlignment="1" applyProtection="1">
      <alignment horizontal="center" vertical="center"/>
      <protection locked="0"/>
    </xf>
    <xf numFmtId="0" fontId="3" fillId="40" borderId="24" xfId="0" applyFont="1" applyFill="1" applyBorder="1" applyAlignment="1" applyProtection="1">
      <alignment horizontal="center" vertical="center"/>
      <protection locked="0"/>
    </xf>
    <xf numFmtId="0" fontId="3" fillId="40" borderId="2" xfId="0" applyFont="1" applyFill="1" applyBorder="1" applyAlignment="1" applyProtection="1">
      <alignment horizontal="center" vertical="center"/>
      <protection locked="0"/>
    </xf>
    <xf numFmtId="0" fontId="3" fillId="35" borderId="14" xfId="0" applyFont="1" applyFill="1" applyBorder="1" applyAlignment="1">
      <alignment horizontal="left" vertical="center" wrapText="1"/>
    </xf>
    <xf numFmtId="0" fontId="3" fillId="0" borderId="46"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4" borderId="51" xfId="0" applyFont="1" applyFill="1" applyBorder="1" applyAlignment="1">
      <alignment horizontal="left" vertical="center"/>
    </xf>
    <xf numFmtId="0" fontId="3" fillId="0" borderId="6"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7" fillId="0" borderId="6"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177" fontId="3" fillId="0" borderId="46" xfId="0" applyNumberFormat="1" applyFont="1" applyFill="1" applyBorder="1" applyAlignment="1" applyProtection="1">
      <alignment horizontal="left" vertical="center"/>
      <protection locked="0"/>
    </xf>
    <xf numFmtId="177" fontId="3" fillId="0" borderId="15" xfId="0" applyNumberFormat="1" applyFont="1" applyFill="1" applyBorder="1" applyAlignment="1" applyProtection="1">
      <alignment horizontal="left" vertical="center"/>
      <protection locked="0"/>
    </xf>
    <xf numFmtId="177" fontId="3" fillId="0" borderId="16" xfId="0" applyNumberFormat="1" applyFont="1" applyFill="1" applyBorder="1" applyAlignment="1" applyProtection="1">
      <alignment horizontal="left" vertical="center"/>
      <protection locked="0"/>
    </xf>
    <xf numFmtId="0" fontId="3" fillId="0" borderId="9" xfId="0" applyNumberFormat="1" applyFont="1" applyFill="1" applyBorder="1" applyAlignment="1" applyProtection="1">
      <alignment horizontal="left" vertical="center" shrinkToFit="1"/>
      <protection locked="0"/>
    </xf>
    <xf numFmtId="0" fontId="3" fillId="0" borderId="11" xfId="0" applyNumberFormat="1" applyFont="1" applyFill="1" applyBorder="1" applyAlignment="1" applyProtection="1">
      <alignment horizontal="left" vertical="center" shrinkToFit="1"/>
      <protection locked="0"/>
    </xf>
    <xf numFmtId="49" fontId="4" fillId="0" borderId="39" xfId="0" applyNumberFormat="1" applyFont="1" applyFill="1" applyBorder="1" applyAlignment="1" applyProtection="1">
      <alignment horizontal="left" vertical="center" shrinkToFit="1"/>
      <protection locked="0"/>
    </xf>
    <xf numFmtId="49" fontId="4" fillId="0" borderId="27" xfId="0" applyNumberFormat="1" applyFont="1" applyFill="1" applyBorder="1" applyAlignment="1" applyProtection="1">
      <alignment horizontal="left" vertical="center" shrinkToFit="1"/>
      <protection locked="0"/>
    </xf>
    <xf numFmtId="49" fontId="3" fillId="4" borderId="18" xfId="0" applyNumberFormat="1" applyFont="1" applyFill="1" applyBorder="1" applyAlignment="1">
      <alignment horizontal="center" vertical="center" wrapText="1"/>
    </xf>
    <xf numFmtId="49" fontId="3" fillId="4" borderId="19"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4" fillId="0" borderId="39" xfId="0" applyFont="1" applyFill="1" applyBorder="1" applyAlignment="1" applyProtection="1">
      <alignment horizontal="center" vertical="center"/>
      <protection locked="0"/>
    </xf>
    <xf numFmtId="0" fontId="4" fillId="41" borderId="39" xfId="0" applyFont="1" applyFill="1" applyBorder="1" applyAlignment="1" applyProtection="1">
      <alignment horizontal="center" vertical="center"/>
      <protection locked="0"/>
    </xf>
    <xf numFmtId="0" fontId="4" fillId="0" borderId="10" xfId="0" applyFont="1" applyFill="1" applyBorder="1" applyAlignment="1" applyProtection="1">
      <alignment horizontal="left" vertical="center"/>
      <protection locked="0"/>
    </xf>
    <xf numFmtId="49" fontId="3" fillId="4" borderId="39" xfId="0" applyNumberFormat="1" applyFont="1" applyFill="1" applyBorder="1" applyAlignment="1">
      <alignment horizontal="center" vertical="center"/>
    </xf>
    <xf numFmtId="49" fontId="6" fillId="0" borderId="2" xfId="0" applyNumberFormat="1" applyFont="1" applyBorder="1" applyAlignment="1">
      <alignment horizontal="left" vertical="center"/>
    </xf>
    <xf numFmtId="49" fontId="11" fillId="0" borderId="62" xfId="0" applyNumberFormat="1"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8" xfId="0" applyFont="1" applyBorder="1" applyAlignment="1">
      <alignment horizontal="left" vertical="center"/>
    </xf>
    <xf numFmtId="0" fontId="4" fillId="0" borderId="45" xfId="0" applyFont="1" applyFill="1" applyBorder="1" applyAlignment="1">
      <alignment horizontal="center" vertical="center"/>
    </xf>
    <xf numFmtId="0" fontId="4" fillId="41" borderId="45" xfId="0" applyFont="1" applyFill="1" applyBorder="1" applyAlignment="1">
      <alignment horizontal="center" vertical="center"/>
    </xf>
    <xf numFmtId="0" fontId="4" fillId="0" borderId="45" xfId="0" applyFont="1" applyFill="1" applyBorder="1" applyAlignment="1" applyProtection="1">
      <alignment horizontal="center" vertical="center"/>
      <protection locked="0"/>
    </xf>
    <xf numFmtId="0" fontId="4" fillId="41" borderId="45" xfId="0" applyFont="1" applyFill="1" applyBorder="1" applyAlignment="1" applyProtection="1">
      <alignment horizontal="center" vertical="center"/>
      <protection locked="0"/>
    </xf>
    <xf numFmtId="0" fontId="8" fillId="0" borderId="15"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49" fontId="8" fillId="34" borderId="51" xfId="0" applyNumberFormat="1" applyFont="1" applyFill="1" applyBorder="1" applyAlignment="1" applyProtection="1">
      <alignment horizontal="left" vertical="center" wrapText="1"/>
      <protection locked="0"/>
    </xf>
    <xf numFmtId="0" fontId="8" fillId="34" borderId="15" xfId="0" applyFont="1" applyFill="1" applyBorder="1" applyAlignment="1" applyProtection="1">
      <alignment horizontal="left" vertical="center" wrapText="1"/>
      <protection locked="0"/>
    </xf>
    <xf numFmtId="0" fontId="8" fillId="34" borderId="52" xfId="0" applyFont="1" applyFill="1" applyBorder="1" applyAlignment="1" applyProtection="1">
      <alignment horizontal="left" vertical="center" wrapText="1"/>
      <protection locked="0"/>
    </xf>
    <xf numFmtId="49" fontId="8" fillId="34" borderId="28" xfId="0" applyNumberFormat="1" applyFont="1" applyFill="1" applyBorder="1" applyAlignment="1" applyProtection="1">
      <alignment horizontal="left" vertical="center" wrapText="1"/>
      <protection locked="0"/>
    </xf>
    <xf numFmtId="0" fontId="8" fillId="34" borderId="9" xfId="0" applyFont="1" applyFill="1" applyBorder="1" applyAlignment="1" applyProtection="1">
      <alignment horizontal="left" vertical="center" wrapText="1"/>
      <protection locked="0"/>
    </xf>
    <xf numFmtId="0" fontId="8" fillId="34" borderId="11" xfId="0" applyFont="1" applyFill="1" applyBorder="1" applyAlignment="1" applyProtection="1">
      <alignment horizontal="left" vertical="center" wrapText="1"/>
      <protection locked="0"/>
    </xf>
    <xf numFmtId="0" fontId="4" fillId="0" borderId="39" xfId="0" applyFont="1" applyFill="1" applyBorder="1" applyAlignment="1">
      <alignment horizontal="center" vertical="center"/>
    </xf>
    <xf numFmtId="0" fontId="4" fillId="41" borderId="39" xfId="0" applyFont="1" applyFill="1" applyBorder="1" applyAlignment="1">
      <alignment horizontal="center" vertical="center"/>
    </xf>
    <xf numFmtId="0" fontId="4" fillId="0" borderId="6" xfId="0" applyNumberFormat="1" applyFont="1" applyFill="1" applyBorder="1" applyAlignment="1" applyProtection="1">
      <alignment horizontal="right" vertical="center" shrinkToFit="1"/>
      <protection locked="0"/>
    </xf>
    <xf numFmtId="0" fontId="4" fillId="0" borderId="9" xfId="0" applyNumberFormat="1" applyFont="1" applyFill="1" applyBorder="1" applyAlignment="1" applyProtection="1">
      <alignment horizontal="right" vertical="center" shrinkToFit="1"/>
      <protection locked="0"/>
    </xf>
    <xf numFmtId="0" fontId="4" fillId="0" borderId="11" xfId="0" applyNumberFormat="1" applyFont="1" applyFill="1" applyBorder="1" applyAlignment="1" applyProtection="1">
      <alignment horizontal="right" vertical="center" shrinkToFit="1"/>
      <protection locked="0"/>
    </xf>
    <xf numFmtId="0" fontId="4" fillId="0" borderId="4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right" vertical="center" shrinkToFit="1"/>
    </xf>
    <xf numFmtId="0" fontId="4" fillId="0" borderId="9" xfId="0" applyNumberFormat="1" applyFont="1" applyFill="1" applyBorder="1" applyAlignment="1" applyProtection="1">
      <alignment horizontal="right" vertical="center" shrinkToFit="1"/>
    </xf>
    <xf numFmtId="0" fontId="4" fillId="0" borderId="11" xfId="0" applyNumberFormat="1" applyFont="1" applyFill="1" applyBorder="1" applyAlignment="1" applyProtection="1">
      <alignment horizontal="right" vertical="center" shrinkToFit="1"/>
    </xf>
    <xf numFmtId="49" fontId="3" fillId="4" borderId="28" xfId="0" applyNumberFormat="1" applyFont="1" applyFill="1" applyBorder="1" applyAlignment="1" applyProtection="1">
      <alignment horizontal="left" vertical="center"/>
      <protection locked="0"/>
    </xf>
    <xf numFmtId="49" fontId="3" fillId="4" borderId="9" xfId="0" applyNumberFormat="1" applyFont="1" applyFill="1" applyBorder="1" applyAlignment="1" applyProtection="1">
      <alignment horizontal="left" vertical="center"/>
      <protection locked="0"/>
    </xf>
    <xf numFmtId="49" fontId="3" fillId="4" borderId="11" xfId="0" applyNumberFormat="1" applyFont="1" applyFill="1" applyBorder="1" applyAlignment="1" applyProtection="1">
      <alignment horizontal="left" vertical="center"/>
      <protection locked="0"/>
    </xf>
    <xf numFmtId="49" fontId="3" fillId="4" borderId="51" xfId="0" applyNumberFormat="1" applyFont="1" applyFill="1" applyBorder="1" applyAlignment="1" applyProtection="1">
      <alignment horizontal="left" vertical="center"/>
      <protection locked="0"/>
    </xf>
    <xf numFmtId="49" fontId="3" fillId="4" borderId="15" xfId="0" applyNumberFormat="1" applyFont="1" applyFill="1" applyBorder="1" applyAlignment="1" applyProtection="1">
      <alignment horizontal="left" vertical="center"/>
      <protection locked="0"/>
    </xf>
    <xf numFmtId="49" fontId="3" fillId="4" borderId="52" xfId="0" applyNumberFormat="1" applyFont="1" applyFill="1" applyBorder="1" applyAlignment="1" applyProtection="1">
      <alignment horizontal="left" vertical="center"/>
      <protection locked="0"/>
    </xf>
    <xf numFmtId="49" fontId="3" fillId="4" borderId="40" xfId="0" applyNumberFormat="1" applyFont="1" applyFill="1" applyBorder="1" applyAlignment="1">
      <alignment horizontal="left" vertical="center" wrapText="1"/>
    </xf>
    <xf numFmtId="49" fontId="3" fillId="4" borderId="41" xfId="0" applyNumberFormat="1" applyFont="1" applyFill="1" applyBorder="1" applyAlignment="1">
      <alignment horizontal="left" vertical="center" wrapText="1"/>
    </xf>
    <xf numFmtId="49" fontId="3" fillId="4" borderId="39" xfId="0" applyNumberFormat="1" applyFont="1" applyFill="1" applyBorder="1" applyAlignment="1">
      <alignment horizontal="left" vertical="center" wrapText="1"/>
    </xf>
    <xf numFmtId="49" fontId="3" fillId="4" borderId="27" xfId="0" applyNumberFormat="1" applyFont="1" applyFill="1" applyBorder="1" applyAlignment="1">
      <alignment horizontal="left" vertical="center" wrapText="1"/>
    </xf>
    <xf numFmtId="49" fontId="3" fillId="4" borderId="6"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49" fontId="3" fillId="4" borderId="33" xfId="0" applyNumberFormat="1" applyFont="1" applyFill="1" applyBorder="1" applyAlignment="1">
      <alignment horizontal="left" vertical="center"/>
    </xf>
    <xf numFmtId="49" fontId="3" fillId="4" borderId="18" xfId="0" applyNumberFormat="1" applyFont="1" applyFill="1" applyBorder="1" applyAlignment="1">
      <alignment horizontal="left" vertical="center"/>
    </xf>
    <xf numFmtId="49" fontId="3" fillId="4" borderId="34" xfId="0" applyNumberFormat="1" applyFont="1" applyFill="1" applyBorder="1" applyAlignment="1">
      <alignment horizontal="left" vertical="center"/>
    </xf>
    <xf numFmtId="49" fontId="3" fillId="4" borderId="57" xfId="0" applyNumberFormat="1" applyFont="1" applyFill="1" applyBorder="1" applyAlignment="1">
      <alignment horizontal="left" vertical="center"/>
    </xf>
    <xf numFmtId="49" fontId="3" fillId="4" borderId="0" xfId="0" applyNumberFormat="1" applyFont="1" applyFill="1" applyBorder="1" applyAlignment="1">
      <alignment horizontal="left" vertical="center"/>
    </xf>
    <xf numFmtId="49" fontId="3" fillId="4" borderId="54" xfId="0" applyNumberFormat="1" applyFont="1" applyFill="1" applyBorder="1" applyAlignment="1">
      <alignment horizontal="left" vertical="center"/>
    </xf>
    <xf numFmtId="0" fontId="3" fillId="0" borderId="39" xfId="0" applyNumberFormat="1" applyFont="1" applyFill="1" applyBorder="1" applyAlignment="1" applyProtection="1">
      <alignment horizontal="right" vertical="center" shrinkToFit="1"/>
      <protection locked="0"/>
    </xf>
    <xf numFmtId="0" fontId="3" fillId="0" borderId="39" xfId="0" applyNumberFormat="1" applyFont="1" applyFill="1" applyBorder="1" applyAlignment="1" applyProtection="1">
      <alignment horizontal="right" vertical="center" shrinkToFit="1"/>
    </xf>
    <xf numFmtId="49" fontId="6" fillId="0" borderId="0" xfId="0" applyNumberFormat="1" applyFont="1" applyBorder="1" applyAlignment="1">
      <alignment horizontal="left" vertical="center"/>
    </xf>
    <xf numFmtId="49" fontId="3" fillId="4" borderId="35" xfId="0" applyNumberFormat="1" applyFont="1" applyFill="1" applyBorder="1" applyAlignment="1">
      <alignment horizontal="left" vertical="center"/>
    </xf>
    <xf numFmtId="49" fontId="3" fillId="4" borderId="3" xfId="0" applyNumberFormat="1" applyFont="1" applyFill="1" applyBorder="1" applyAlignment="1">
      <alignment horizontal="left" vertical="center"/>
    </xf>
    <xf numFmtId="49" fontId="3" fillId="4" borderId="48"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49" fontId="3" fillId="0" borderId="62" xfId="0" applyNumberFormat="1" applyFont="1" applyFill="1" applyBorder="1" applyAlignment="1">
      <alignment horizontal="center" vertical="center"/>
    </xf>
    <xf numFmtId="49" fontId="3" fillId="0" borderId="63"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49" fontId="3" fillId="0" borderId="65"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49" fontId="3" fillId="0" borderId="67" xfId="0" applyNumberFormat="1" applyFont="1" applyFill="1" applyBorder="1" applyAlignment="1">
      <alignment horizontal="center" vertical="center"/>
    </xf>
    <xf numFmtId="49" fontId="3" fillId="0" borderId="60" xfId="0" applyNumberFormat="1" applyFont="1" applyFill="1" applyBorder="1" applyAlignment="1">
      <alignment horizontal="center" vertical="center"/>
    </xf>
    <xf numFmtId="49" fontId="3" fillId="0" borderId="61" xfId="0" applyNumberFormat="1" applyFont="1" applyFill="1" applyBorder="1" applyAlignment="1">
      <alignment horizontal="center" vertical="center"/>
    </xf>
    <xf numFmtId="49" fontId="3" fillId="0" borderId="68" xfId="0" applyNumberFormat="1" applyFont="1" applyFill="1" applyBorder="1" applyAlignment="1">
      <alignment horizontal="center" vertical="center"/>
    </xf>
    <xf numFmtId="49" fontId="3" fillId="0" borderId="2" xfId="0" applyNumberFormat="1" applyFont="1" applyBorder="1" applyAlignment="1">
      <alignment horizontal="left" vertical="center"/>
    </xf>
    <xf numFmtId="0" fontId="3" fillId="35" borderId="17" xfId="0" applyFont="1" applyFill="1" applyBorder="1" applyAlignment="1">
      <alignment horizontal="left" vertical="center"/>
    </xf>
    <xf numFmtId="0" fontId="3" fillId="35" borderId="1" xfId="0" applyFont="1" applyFill="1" applyBorder="1" applyAlignment="1">
      <alignment horizontal="left" vertical="center"/>
    </xf>
    <xf numFmtId="0" fontId="3" fillId="35" borderId="29" xfId="0" applyFont="1" applyFill="1" applyBorder="1" applyAlignment="1">
      <alignment horizontal="left" vertical="center"/>
    </xf>
    <xf numFmtId="49" fontId="4" fillId="35" borderId="13" xfId="0" applyNumberFormat="1" applyFont="1" applyFill="1" applyBorder="1" applyAlignment="1">
      <alignment horizontal="center" vertical="center"/>
    </xf>
    <xf numFmtId="49" fontId="4" fillId="35" borderId="14" xfId="0" applyNumberFormat="1" applyFont="1" applyFill="1" applyBorder="1" applyAlignment="1">
      <alignment horizontal="center" vertical="center"/>
    </xf>
    <xf numFmtId="49" fontId="4" fillId="35" borderId="1" xfId="0" applyNumberFormat="1" applyFont="1" applyFill="1" applyBorder="1" applyAlignment="1">
      <alignment horizontal="center" vertical="center"/>
    </xf>
    <xf numFmtId="49" fontId="4" fillId="35" borderId="5" xfId="0" applyNumberFormat="1" applyFont="1" applyFill="1" applyBorder="1" applyAlignment="1">
      <alignment horizontal="center" vertical="center"/>
    </xf>
    <xf numFmtId="0" fontId="0" fillId="35" borderId="48" xfId="0" applyNumberFormat="1" applyFont="1" applyFill="1" applyBorder="1" applyAlignment="1" applyProtection="1">
      <alignment horizontal="center" vertical="center"/>
    </xf>
    <xf numFmtId="0" fontId="0" fillId="35" borderId="13" xfId="0" applyNumberFormat="1" applyFont="1" applyFill="1" applyBorder="1" applyAlignment="1" applyProtection="1">
      <alignment horizontal="center" vertical="center"/>
    </xf>
    <xf numFmtId="0" fontId="0" fillId="35" borderId="17" xfId="0" applyNumberFormat="1" applyFont="1" applyFill="1" applyBorder="1" applyAlignment="1" applyProtection="1">
      <alignment horizontal="center" vertical="center"/>
    </xf>
    <xf numFmtId="0" fontId="0" fillId="35" borderId="1" xfId="0" applyNumberFormat="1" applyFont="1" applyFill="1" applyBorder="1" applyAlignment="1" applyProtection="1">
      <alignment horizontal="center" vertical="center"/>
    </xf>
    <xf numFmtId="49" fontId="3" fillId="35" borderId="43" xfId="0" applyNumberFormat="1" applyFont="1" applyFill="1" applyBorder="1" applyAlignment="1">
      <alignment horizontal="left" vertical="center" wrapText="1"/>
    </xf>
    <xf numFmtId="0" fontId="3" fillId="35" borderId="39" xfId="0" applyFont="1" applyFill="1" applyBorder="1" applyAlignment="1">
      <alignment horizontal="left" vertical="center"/>
    </xf>
    <xf numFmtId="0" fontId="3" fillId="35" borderId="44" xfId="0" applyFont="1" applyFill="1" applyBorder="1" applyAlignment="1">
      <alignment horizontal="left" vertical="center" wrapText="1"/>
    </xf>
    <xf numFmtId="0" fontId="3" fillId="35" borderId="45" xfId="0" applyFont="1" applyFill="1" applyBorder="1" applyAlignment="1">
      <alignment horizontal="left" vertical="center" wrapText="1"/>
    </xf>
    <xf numFmtId="0" fontId="3" fillId="35" borderId="45" xfId="0" applyFont="1" applyFill="1" applyBorder="1" applyAlignment="1">
      <alignment horizontal="left" vertical="center"/>
    </xf>
    <xf numFmtId="49" fontId="3" fillId="35" borderId="53" xfId="0" applyNumberFormat="1" applyFont="1" applyFill="1" applyBorder="1" applyAlignment="1">
      <alignment horizontal="left" vertical="center" wrapText="1"/>
    </xf>
    <xf numFmtId="49" fontId="3" fillId="35" borderId="18" xfId="0" applyNumberFormat="1" applyFont="1" applyFill="1" applyBorder="1" applyAlignment="1">
      <alignment horizontal="left" vertical="center" wrapText="1"/>
    </xf>
    <xf numFmtId="49" fontId="3" fillId="35" borderId="26" xfId="0" applyNumberFormat="1" applyFont="1" applyFill="1" applyBorder="1" applyAlignment="1">
      <alignment horizontal="left" vertical="center" wrapText="1"/>
    </xf>
    <xf numFmtId="49" fontId="3" fillId="35" borderId="0" xfId="0" applyNumberFormat="1" applyFont="1" applyFill="1" applyBorder="1" applyAlignment="1">
      <alignment horizontal="left" vertical="center" wrapText="1"/>
    </xf>
    <xf numFmtId="49" fontId="4" fillId="35" borderId="35" xfId="0" applyNumberFormat="1" applyFont="1" applyFill="1" applyBorder="1" applyAlignment="1" applyProtection="1">
      <alignment horizontal="center" vertical="center"/>
      <protection locked="0"/>
    </xf>
    <xf numFmtId="49" fontId="4" fillId="35" borderId="3" xfId="0" applyNumberFormat="1" applyFont="1" applyFill="1" applyBorder="1" applyAlignment="1" applyProtection="1">
      <alignment horizontal="center" vertical="center"/>
      <protection locked="0"/>
    </xf>
    <xf numFmtId="49" fontId="4" fillId="35" borderId="4" xfId="0" applyNumberFormat="1" applyFont="1" applyFill="1" applyBorder="1" applyAlignment="1" applyProtection="1">
      <alignment horizontal="center" vertical="center"/>
      <protection locked="0"/>
    </xf>
    <xf numFmtId="49" fontId="3" fillId="0" borderId="50"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0" fillId="35" borderId="9" xfId="0" applyNumberFormat="1" applyFont="1" applyFill="1" applyBorder="1" applyAlignment="1">
      <alignment horizontal="center" vertical="center"/>
    </xf>
    <xf numFmtId="49" fontId="0" fillId="35" borderId="9" xfId="0" applyNumberFormat="1" applyFont="1" applyFill="1" applyBorder="1" applyAlignment="1" applyProtection="1">
      <alignment horizontal="center" vertical="center"/>
      <protection locked="0"/>
    </xf>
    <xf numFmtId="0" fontId="3" fillId="35" borderId="57" xfId="0" applyFont="1" applyFill="1" applyBorder="1" applyAlignment="1">
      <alignment horizontal="left" vertical="center"/>
    </xf>
    <xf numFmtId="0" fontId="3" fillId="35" borderId="0" xfId="0" applyFont="1" applyFill="1" applyBorder="1" applyAlignment="1">
      <alignment horizontal="left" vertical="center"/>
    </xf>
    <xf numFmtId="0" fontId="3" fillId="35" borderId="54" xfId="0" applyFont="1" applyFill="1" applyBorder="1" applyAlignment="1">
      <alignment horizontal="left" vertical="center"/>
    </xf>
    <xf numFmtId="49" fontId="4" fillId="0" borderId="15"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3" fillId="0" borderId="3"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4" fillId="0" borderId="11" xfId="0" applyFont="1" applyFill="1" applyBorder="1" applyAlignment="1">
      <alignment horizontal="center" vertical="center"/>
    </xf>
    <xf numFmtId="49" fontId="3" fillId="4" borderId="10" xfId="0" applyNumberFormat="1" applyFont="1" applyFill="1" applyBorder="1" applyAlignment="1">
      <alignment horizontal="center" vertical="center"/>
    </xf>
    <xf numFmtId="49" fontId="3" fillId="0" borderId="44" xfId="0" applyNumberFormat="1"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49" fontId="11" fillId="0" borderId="69" xfId="0" applyNumberFormat="1" applyFont="1" applyFill="1" applyBorder="1" applyAlignment="1">
      <alignment horizontal="left" vertical="center"/>
    </xf>
    <xf numFmtId="0" fontId="3" fillId="0" borderId="70" xfId="0" applyFont="1" applyFill="1" applyBorder="1" applyAlignment="1">
      <alignment horizontal="left"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6" xfId="0" applyNumberFormat="1"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protection locked="0"/>
    </xf>
    <xf numFmtId="49" fontId="4" fillId="0" borderId="11" xfId="0" applyNumberFormat="1" applyFont="1" applyFill="1" applyBorder="1" applyAlignment="1" applyProtection="1">
      <alignment horizontal="center" vertical="center"/>
      <protection locked="0"/>
    </xf>
    <xf numFmtId="49" fontId="3" fillId="4" borderId="53" xfId="0" applyNumberFormat="1" applyFont="1" applyFill="1" applyBorder="1" applyAlignment="1">
      <alignment horizontal="left" vertical="center"/>
    </xf>
    <xf numFmtId="49" fontId="3" fillId="4" borderId="30" xfId="0" applyNumberFormat="1" applyFont="1" applyFill="1" applyBorder="1" applyAlignment="1">
      <alignment horizontal="left" vertical="center"/>
    </xf>
    <xf numFmtId="49" fontId="3" fillId="4" borderId="1" xfId="0" applyNumberFormat="1"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43" xfId="0" applyNumberFormat="1" applyFont="1" applyFill="1" applyBorder="1" applyAlignment="1">
      <alignment horizontal="center" vertical="center" wrapText="1"/>
    </xf>
    <xf numFmtId="49" fontId="3" fillId="4" borderId="39" xfId="0" applyNumberFormat="1" applyFont="1" applyFill="1" applyBorder="1" applyAlignment="1">
      <alignment horizontal="center" vertical="center" wrapText="1"/>
    </xf>
    <xf numFmtId="49" fontId="3" fillId="0" borderId="58" xfId="0" applyNumberFormat="1" applyFont="1" applyFill="1" applyBorder="1" applyAlignment="1">
      <alignment horizontal="center" vertical="center"/>
    </xf>
    <xf numFmtId="49" fontId="3" fillId="0" borderId="59" xfId="0" applyNumberFormat="1" applyFont="1" applyFill="1" applyBorder="1" applyAlignment="1">
      <alignment horizontal="center" vertical="center"/>
    </xf>
    <xf numFmtId="0" fontId="3" fillId="35" borderId="48" xfId="0" applyFont="1" applyFill="1" applyBorder="1" applyAlignment="1">
      <alignment horizontal="left" vertical="center"/>
    </xf>
    <xf numFmtId="0" fontId="3" fillId="35" borderId="13" xfId="0" applyFont="1" applyFill="1" applyBorder="1" applyAlignment="1">
      <alignment horizontal="left" vertical="center"/>
    </xf>
    <xf numFmtId="0" fontId="3" fillId="35" borderId="49" xfId="0" applyFont="1" applyFill="1" applyBorder="1" applyAlignment="1">
      <alignment horizontal="left" vertical="center"/>
    </xf>
    <xf numFmtId="0" fontId="3" fillId="35" borderId="46" xfId="0" applyFont="1" applyFill="1" applyBorder="1" applyAlignment="1">
      <alignment horizontal="left" vertical="center"/>
    </xf>
    <xf numFmtId="0" fontId="3" fillId="35" borderId="15" xfId="0" applyFont="1" applyFill="1" applyBorder="1" applyAlignment="1">
      <alignment horizontal="left" vertical="center"/>
    </xf>
    <xf numFmtId="0" fontId="3" fillId="35" borderId="52" xfId="0" applyFont="1" applyFill="1" applyBorder="1" applyAlignment="1">
      <alignment horizontal="left" vertical="center"/>
    </xf>
    <xf numFmtId="49" fontId="0" fillId="35" borderId="48" xfId="0" applyNumberFormat="1" applyFont="1" applyFill="1" applyBorder="1" applyAlignment="1" applyProtection="1">
      <alignment horizontal="left" vertical="center"/>
      <protection locked="0"/>
    </xf>
    <xf numFmtId="49" fontId="0" fillId="35" borderId="13" xfId="0" applyNumberFormat="1" applyFont="1" applyFill="1" applyBorder="1" applyAlignment="1" applyProtection="1">
      <alignment horizontal="left" vertical="center"/>
      <protection locked="0"/>
    </xf>
    <xf numFmtId="49" fontId="0" fillId="35" borderId="14" xfId="0" applyNumberFormat="1" applyFont="1" applyFill="1" applyBorder="1" applyAlignment="1" applyProtection="1">
      <alignment horizontal="left" vertical="center"/>
      <protection locked="0"/>
    </xf>
    <xf numFmtId="49" fontId="0" fillId="35" borderId="46" xfId="0" applyNumberFormat="1" applyFont="1" applyFill="1" applyBorder="1" applyAlignment="1" applyProtection="1">
      <alignment horizontal="left" vertical="center"/>
      <protection locked="0"/>
    </xf>
    <xf numFmtId="49" fontId="0" fillId="35" borderId="15" xfId="0" applyNumberFormat="1" applyFont="1" applyFill="1" applyBorder="1" applyAlignment="1" applyProtection="1">
      <alignment horizontal="left" vertical="center"/>
      <protection locked="0"/>
    </xf>
    <xf numFmtId="49" fontId="0" fillId="35" borderId="16" xfId="0" applyNumberFormat="1" applyFont="1" applyFill="1" applyBorder="1" applyAlignment="1" applyProtection="1">
      <alignment horizontal="left" vertical="center"/>
      <protection locked="0"/>
    </xf>
    <xf numFmtId="49" fontId="3" fillId="4" borderId="43" xfId="0" applyNumberFormat="1" applyFont="1" applyFill="1" applyBorder="1" applyAlignment="1" applyProtection="1">
      <alignment horizontal="left" vertical="center"/>
      <protection locked="0"/>
    </xf>
    <xf numFmtId="0" fontId="3" fillId="4" borderId="39" xfId="0" applyFont="1" applyFill="1" applyBorder="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49" fontId="3" fillId="4" borderId="44" xfId="0" applyNumberFormat="1" applyFont="1" applyFill="1" applyBorder="1" applyAlignment="1" applyProtection="1">
      <alignment horizontal="left" vertical="center"/>
      <protection locked="0"/>
    </xf>
    <xf numFmtId="0" fontId="3" fillId="4" borderId="45"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6" xfId="0" applyNumberFormat="1" applyFont="1" applyFill="1" applyBorder="1" applyAlignment="1" applyProtection="1">
      <alignment horizontal="center" vertical="center"/>
      <protection locked="0"/>
    </xf>
    <xf numFmtId="0" fontId="4" fillId="0" borderId="9"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protection locked="0"/>
    </xf>
    <xf numFmtId="49" fontId="7" fillId="4" borderId="39" xfId="0" applyNumberFormat="1" applyFont="1" applyFill="1" applyBorder="1" applyAlignment="1">
      <alignment horizontal="center" vertical="center" wrapText="1"/>
    </xf>
    <xf numFmtId="0" fontId="3" fillId="35" borderId="35" xfId="0" applyFont="1" applyFill="1" applyBorder="1" applyAlignment="1">
      <alignment horizontal="left" vertical="center"/>
    </xf>
    <xf numFmtId="0" fontId="3" fillId="35" borderId="3" xfId="0" applyFont="1" applyFill="1" applyBorder="1" applyAlignment="1">
      <alignment horizontal="left" vertical="center"/>
    </xf>
    <xf numFmtId="0" fontId="3" fillId="35" borderId="22" xfId="0" applyFont="1" applyFill="1" applyBorder="1" applyAlignment="1">
      <alignment horizontal="left" vertical="center"/>
    </xf>
    <xf numFmtId="49" fontId="7" fillId="4" borderId="32" xfId="0" applyNumberFormat="1" applyFont="1" applyFill="1" applyBorder="1" applyAlignment="1">
      <alignment horizontal="center" vertical="top" textRotation="255" wrapText="1"/>
    </xf>
    <xf numFmtId="49" fontId="7" fillId="4" borderId="49" xfId="0" applyNumberFormat="1" applyFont="1" applyFill="1" applyBorder="1" applyAlignment="1">
      <alignment horizontal="center" vertical="top" textRotation="255" wrapText="1"/>
    </xf>
    <xf numFmtId="49" fontId="7" fillId="4" borderId="26" xfId="0" applyNumberFormat="1" applyFont="1" applyFill="1" applyBorder="1" applyAlignment="1">
      <alignment horizontal="center" vertical="top" textRotation="255" wrapText="1"/>
    </xf>
    <xf numFmtId="49" fontId="7" fillId="4" borderId="54" xfId="0" applyNumberFormat="1" applyFont="1" applyFill="1" applyBorder="1" applyAlignment="1">
      <alignment horizontal="center" vertical="top" textRotation="255" wrapText="1"/>
    </xf>
    <xf numFmtId="49" fontId="7" fillId="4" borderId="30" xfId="0" applyNumberFormat="1" applyFont="1" applyFill="1" applyBorder="1" applyAlignment="1">
      <alignment horizontal="center" vertical="top" textRotation="255" wrapText="1"/>
    </xf>
    <xf numFmtId="49" fontId="7" fillId="4" borderId="29" xfId="0" applyNumberFormat="1" applyFont="1" applyFill="1" applyBorder="1" applyAlignment="1">
      <alignment horizontal="center" vertical="top" textRotation="255" wrapText="1"/>
    </xf>
    <xf numFmtId="49" fontId="3" fillId="4" borderId="51" xfId="0" applyNumberFormat="1" applyFont="1" applyFill="1" applyBorder="1" applyAlignment="1">
      <alignment horizontal="left" vertical="center"/>
    </xf>
    <xf numFmtId="49" fontId="3" fillId="34" borderId="46" xfId="0" applyNumberFormat="1" applyFont="1" applyFill="1" applyBorder="1" applyAlignment="1" applyProtection="1">
      <alignment horizontal="center" vertical="center"/>
      <protection locked="0"/>
    </xf>
    <xf numFmtId="49" fontId="3" fillId="34" borderId="15" xfId="0" applyNumberFormat="1" applyFont="1" applyFill="1" applyBorder="1" applyAlignment="1" applyProtection="1">
      <alignment horizontal="center" vertical="center"/>
      <protection locked="0"/>
    </xf>
    <xf numFmtId="49" fontId="3" fillId="34" borderId="52" xfId="0" applyNumberFormat="1" applyFont="1" applyFill="1" applyBorder="1" applyAlignment="1" applyProtection="1">
      <alignment horizontal="center" vertical="center"/>
      <protection locked="0"/>
    </xf>
    <xf numFmtId="49" fontId="3" fillId="4" borderId="22" xfId="0" applyNumberFormat="1" applyFont="1" applyFill="1" applyBorder="1" applyAlignment="1">
      <alignment horizontal="left" vertical="center"/>
    </xf>
    <xf numFmtId="0" fontId="0" fillId="34" borderId="35" xfId="0" applyNumberFormat="1" applyFont="1" applyFill="1" applyBorder="1" applyAlignment="1">
      <alignment horizontal="center" vertical="center"/>
    </xf>
    <xf numFmtId="0" fontId="0" fillId="34" borderId="3" xfId="0" applyNumberFormat="1" applyFont="1" applyFill="1" applyBorder="1" applyAlignment="1">
      <alignment horizontal="center" vertical="center"/>
    </xf>
    <xf numFmtId="0" fontId="0" fillId="0" borderId="3" xfId="0" applyNumberFormat="1" applyFont="1" applyFill="1" applyBorder="1" applyAlignment="1">
      <alignment horizontal="left" vertical="center" shrinkToFit="1"/>
    </xf>
    <xf numFmtId="0" fontId="0" fillId="0" borderId="4" xfId="0" applyNumberFormat="1" applyFont="1" applyFill="1" applyBorder="1" applyAlignment="1">
      <alignment horizontal="left" vertical="center" shrinkToFit="1"/>
    </xf>
    <xf numFmtId="49" fontId="3" fillId="4" borderId="17" xfId="0" applyNumberFormat="1" applyFont="1" applyFill="1" applyBorder="1" applyAlignment="1">
      <alignment horizontal="center" vertical="center" wrapText="1"/>
    </xf>
    <xf numFmtId="49" fontId="3" fillId="34" borderId="17" xfId="0" applyNumberFormat="1" applyFont="1" applyFill="1" applyBorder="1" applyAlignment="1" applyProtection="1">
      <alignment horizontal="center" vertical="center"/>
      <protection locked="0"/>
    </xf>
    <xf numFmtId="49" fontId="3" fillId="34" borderId="1" xfId="0" applyNumberFormat="1" applyFont="1" applyFill="1" applyBorder="1" applyAlignment="1" applyProtection="1">
      <alignment horizontal="center" vertical="center"/>
      <protection locked="0"/>
    </xf>
    <xf numFmtId="49" fontId="3" fillId="4" borderId="39" xfId="0" applyNumberFormat="1" applyFont="1" applyFill="1" applyBorder="1" applyAlignment="1">
      <alignment horizontal="left" vertical="center"/>
    </xf>
    <xf numFmtId="0" fontId="45" fillId="0" borderId="6" xfId="0" applyFont="1" applyBorder="1" applyAlignment="1">
      <alignment horizontal="center" vertical="center" wrapText="1" shrinkToFit="1"/>
    </xf>
    <xf numFmtId="0" fontId="45" fillId="0" borderId="9" xfId="0" applyFont="1" applyBorder="1" applyAlignment="1">
      <alignment horizontal="center" vertical="center" wrapText="1" shrinkToFit="1"/>
    </xf>
    <xf numFmtId="0" fontId="45" fillId="0" borderId="11" xfId="0" applyFont="1" applyBorder="1" applyAlignment="1">
      <alignment horizontal="center" vertical="center" wrapText="1" shrinkToFit="1"/>
    </xf>
    <xf numFmtId="0" fontId="4" fillId="0" borderId="10" xfId="0" applyNumberFormat="1" applyFont="1" applyFill="1" applyBorder="1" applyAlignment="1" applyProtection="1">
      <alignment horizontal="center" vertical="center"/>
      <protection locked="0"/>
    </xf>
    <xf numFmtId="49" fontId="6" fillId="35" borderId="2" xfId="0" applyNumberFormat="1" applyFont="1" applyFill="1" applyBorder="1" applyAlignment="1">
      <alignment horizontal="left" vertical="center"/>
    </xf>
    <xf numFmtId="49" fontId="3" fillId="4" borderId="7" xfId="0" applyNumberFormat="1" applyFont="1" applyFill="1" applyBorder="1" applyAlignment="1" applyProtection="1">
      <alignment horizontal="left" vertical="center"/>
      <protection locked="0"/>
    </xf>
    <xf numFmtId="0" fontId="3" fillId="4" borderId="36" xfId="0" applyFont="1" applyFill="1" applyBorder="1" applyAlignment="1" applyProtection="1">
      <alignment horizontal="left" vertical="center"/>
      <protection locked="0"/>
    </xf>
    <xf numFmtId="0" fontId="4" fillId="0" borderId="52" xfId="0" applyFont="1" applyFill="1" applyBorder="1" applyAlignment="1">
      <alignment horizontal="center" vertical="center"/>
    </xf>
    <xf numFmtId="0" fontId="0" fillId="0" borderId="6" xfId="0" applyFont="1" applyBorder="1" applyAlignment="1">
      <alignment horizontal="right" vertical="center"/>
    </xf>
    <xf numFmtId="0" fontId="0" fillId="0" borderId="9" xfId="0" applyFont="1" applyBorder="1" applyAlignment="1">
      <alignment horizontal="right" vertical="center"/>
    </xf>
    <xf numFmtId="0" fontId="0" fillId="0" borderId="11" xfId="0" applyFont="1" applyBorder="1" applyAlignment="1">
      <alignment horizontal="right" vertical="center"/>
    </xf>
    <xf numFmtId="0" fontId="41" fillId="0" borderId="39" xfId="0" applyFont="1" applyBorder="1" applyAlignment="1">
      <alignment horizontal="center" vertical="center"/>
    </xf>
    <xf numFmtId="49" fontId="4" fillId="0" borderId="46" xfId="0" applyNumberFormat="1"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49" fontId="4" fillId="0" borderId="10" xfId="0" applyNumberFormat="1" applyFont="1" applyFill="1" applyBorder="1" applyAlignment="1" applyProtection="1">
      <alignment horizontal="center" vertical="center"/>
      <protection locked="0"/>
    </xf>
    <xf numFmtId="49" fontId="3" fillId="4" borderId="6" xfId="0" applyNumberFormat="1" applyFont="1" applyFill="1" applyBorder="1" applyAlignment="1" applyProtection="1">
      <alignment horizontal="left" vertical="center"/>
      <protection locked="0"/>
    </xf>
    <xf numFmtId="49" fontId="3" fillId="4" borderId="32" xfId="0" applyNumberFormat="1" applyFont="1" applyFill="1" applyBorder="1" applyAlignment="1" applyProtection="1">
      <alignment horizontal="left" vertical="center"/>
      <protection locked="0"/>
    </xf>
    <xf numFmtId="49" fontId="3" fillId="4" borderId="13" xfId="0" applyNumberFormat="1" applyFont="1" applyFill="1" applyBorder="1" applyAlignment="1" applyProtection="1">
      <alignment horizontal="left" vertical="center"/>
      <protection locked="0"/>
    </xf>
    <xf numFmtId="49" fontId="3" fillId="4" borderId="49" xfId="0" applyNumberFormat="1" applyFont="1" applyFill="1" applyBorder="1" applyAlignment="1" applyProtection="1">
      <alignment horizontal="left" vertical="center"/>
      <protection locked="0"/>
    </xf>
    <xf numFmtId="49" fontId="3" fillId="4" borderId="6" xfId="0" applyNumberFormat="1" applyFont="1" applyFill="1" applyBorder="1" applyAlignment="1">
      <alignment horizontal="left" vertical="center"/>
    </xf>
    <xf numFmtId="49" fontId="3" fillId="4" borderId="9" xfId="0" applyNumberFormat="1" applyFont="1" applyFill="1" applyBorder="1" applyAlignment="1">
      <alignment horizontal="left" vertical="center"/>
    </xf>
    <xf numFmtId="49" fontId="3" fillId="4" borderId="11" xfId="0" applyNumberFormat="1" applyFont="1" applyFill="1" applyBorder="1" applyAlignment="1">
      <alignment horizontal="left" vertical="center"/>
    </xf>
    <xf numFmtId="0" fontId="8" fillId="34" borderId="6" xfId="0" applyFont="1" applyFill="1" applyBorder="1" applyAlignment="1" applyProtection="1">
      <alignment horizontal="center" vertical="center" wrapText="1"/>
      <protection locked="0"/>
    </xf>
    <xf numFmtId="0" fontId="8" fillId="34" borderId="9" xfId="0" applyFont="1" applyFill="1" applyBorder="1" applyAlignment="1" applyProtection="1">
      <alignment horizontal="center" vertical="center" wrapText="1"/>
      <protection locked="0"/>
    </xf>
    <xf numFmtId="0" fontId="8" fillId="34" borderId="10" xfId="0" applyFont="1" applyFill="1" applyBorder="1" applyAlignment="1" applyProtection="1">
      <alignment horizontal="center" vertical="center" wrapText="1"/>
      <protection locked="0"/>
    </xf>
    <xf numFmtId="196" fontId="3" fillId="34" borderId="6" xfId="0" applyNumberFormat="1" applyFont="1" applyFill="1" applyBorder="1" applyAlignment="1" applyProtection="1">
      <alignment horizontal="center" vertical="center"/>
      <protection locked="0"/>
    </xf>
    <xf numFmtId="196" fontId="3" fillId="34" borderId="9" xfId="0" applyNumberFormat="1" applyFont="1" applyFill="1" applyBorder="1" applyAlignment="1" applyProtection="1">
      <alignment horizontal="center" vertical="center"/>
      <protection locked="0"/>
    </xf>
    <xf numFmtId="196" fontId="3" fillId="34" borderId="11" xfId="0" applyNumberFormat="1" applyFont="1" applyFill="1" applyBorder="1" applyAlignment="1" applyProtection="1">
      <alignment horizontal="center" vertical="center"/>
      <protection locked="0"/>
    </xf>
    <xf numFmtId="199" fontId="3" fillId="0" borderId="39" xfId="45" applyNumberFormat="1" applyFont="1" applyFill="1" applyBorder="1" applyAlignment="1" applyProtection="1">
      <alignment horizontal="right" vertical="center"/>
      <protection locked="0"/>
    </xf>
    <xf numFmtId="199" fontId="0" fillId="0" borderId="39" xfId="45" applyNumberFormat="1" applyFont="1" applyBorder="1" applyAlignment="1" applyProtection="1">
      <alignment horizontal="right" vertical="center"/>
      <protection locked="0"/>
    </xf>
    <xf numFmtId="199" fontId="0" fillId="0" borderId="27" xfId="45" applyNumberFormat="1" applyFont="1" applyBorder="1" applyAlignment="1" applyProtection="1">
      <alignment horizontal="right" vertical="center"/>
      <protection locked="0"/>
    </xf>
    <xf numFmtId="199" fontId="3" fillId="0" borderId="39" xfId="0" applyNumberFormat="1" applyFont="1" applyFill="1" applyBorder="1" applyAlignment="1" applyProtection="1">
      <alignment horizontal="right" vertical="center"/>
      <protection locked="0"/>
    </xf>
    <xf numFmtId="199" fontId="0" fillId="0" borderId="39" xfId="0" applyNumberFormat="1" applyFont="1" applyBorder="1" applyAlignment="1" applyProtection="1">
      <alignment horizontal="right" vertical="center"/>
      <protection locked="0"/>
    </xf>
    <xf numFmtId="199" fontId="0" fillId="0" borderId="27" xfId="0" applyNumberFormat="1" applyFont="1" applyBorder="1" applyAlignment="1" applyProtection="1">
      <alignment horizontal="right" vertical="center"/>
      <protection locked="0"/>
    </xf>
    <xf numFmtId="49"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49" fontId="3" fillId="4" borderId="50" xfId="0" applyNumberFormat="1" applyFont="1" applyFill="1" applyBorder="1" applyAlignment="1">
      <alignment horizontal="left" vertical="center"/>
    </xf>
    <xf numFmtId="49" fontId="3" fillId="0" borderId="35" xfId="0" applyNumberFormat="1" applyFont="1" applyFill="1" applyBorder="1" applyAlignment="1" applyProtection="1">
      <alignment horizontal="left" vertical="center" wrapText="1"/>
      <protection locked="0"/>
    </xf>
    <xf numFmtId="49" fontId="3" fillId="0" borderId="3"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left" vertical="center" wrapText="1"/>
      <protection locked="0"/>
    </xf>
    <xf numFmtId="49" fontId="3" fillId="0" borderId="23"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xf>
    <xf numFmtId="49" fontId="3" fillId="0" borderId="31" xfId="0" applyNumberFormat="1" applyFont="1" applyFill="1" applyBorder="1" applyAlignment="1">
      <alignment horizontal="left" vertical="top"/>
    </xf>
    <xf numFmtId="177" fontId="3" fillId="35" borderId="39" xfId="0" applyNumberFormat="1" applyFont="1" applyFill="1" applyBorder="1" applyAlignment="1" applyProtection="1">
      <alignment horizontal="right" vertical="center"/>
      <protection locked="0"/>
    </xf>
    <xf numFmtId="177" fontId="0" fillId="35" borderId="39" xfId="0" applyNumberFormat="1" applyFont="1" applyFill="1" applyBorder="1" applyAlignment="1" applyProtection="1">
      <alignment horizontal="right" vertical="center"/>
      <protection locked="0"/>
    </xf>
    <xf numFmtId="177" fontId="0" fillId="35" borderId="27" xfId="0" applyNumberFormat="1" applyFont="1" applyFill="1" applyBorder="1" applyAlignment="1" applyProtection="1">
      <alignment horizontal="right" vertical="center"/>
      <protection locked="0"/>
    </xf>
    <xf numFmtId="49" fontId="3" fillId="0" borderId="46" xfId="0" applyNumberFormat="1" applyFont="1" applyFill="1" applyBorder="1" applyAlignment="1" applyProtection="1">
      <alignment horizontal="left" vertical="center"/>
      <protection locked="0"/>
    </xf>
    <xf numFmtId="49" fontId="3" fillId="0" borderId="15" xfId="0" applyNumberFormat="1" applyFont="1" applyFill="1" applyBorder="1" applyAlignment="1" applyProtection="1">
      <alignment horizontal="left" vertical="center"/>
      <protection locked="0"/>
    </xf>
    <xf numFmtId="49" fontId="3" fillId="0" borderId="52" xfId="0" applyNumberFormat="1" applyFont="1" applyFill="1" applyBorder="1" applyAlignment="1" applyProtection="1">
      <alignment horizontal="left" vertical="center"/>
      <protection locked="0"/>
    </xf>
    <xf numFmtId="49" fontId="3" fillId="34" borderId="35" xfId="0" applyNumberFormat="1" applyFont="1" applyFill="1" applyBorder="1" applyAlignment="1" applyProtection="1">
      <alignment horizontal="left" vertical="center"/>
      <protection locked="0"/>
    </xf>
    <xf numFmtId="49" fontId="3" fillId="34" borderId="3" xfId="0" applyNumberFormat="1" applyFont="1" applyFill="1" applyBorder="1" applyAlignment="1" applyProtection="1">
      <alignment horizontal="left" vertical="center"/>
      <protection locked="0"/>
    </xf>
    <xf numFmtId="49" fontId="3" fillId="4" borderId="32" xfId="0" applyNumberFormat="1" applyFont="1" applyFill="1" applyBorder="1" applyAlignment="1">
      <alignment horizontal="left" vertical="center"/>
    </xf>
    <xf numFmtId="49" fontId="3" fillId="4" borderId="49" xfId="0" applyNumberFormat="1" applyFont="1" applyFill="1" applyBorder="1" applyAlignment="1">
      <alignment horizontal="left" vertical="center"/>
    </xf>
    <xf numFmtId="49" fontId="3" fillId="4" borderId="26" xfId="0" applyNumberFormat="1" applyFont="1" applyFill="1" applyBorder="1" applyAlignment="1">
      <alignment horizontal="left" vertical="center"/>
    </xf>
    <xf numFmtId="49" fontId="3" fillId="34" borderId="6" xfId="0" applyNumberFormat="1" applyFont="1" applyFill="1" applyBorder="1" applyAlignment="1" applyProtection="1">
      <alignment horizontal="left" vertical="center" wrapText="1"/>
      <protection locked="0"/>
    </xf>
    <xf numFmtId="49" fontId="3" fillId="34" borderId="9" xfId="0" applyNumberFormat="1" applyFont="1" applyFill="1" applyBorder="1" applyAlignment="1" applyProtection="1">
      <alignment horizontal="left" vertical="center" wrapText="1"/>
      <protection locked="0"/>
    </xf>
    <xf numFmtId="199" fontId="3" fillId="0" borderId="39" xfId="45" applyNumberFormat="1" applyFont="1" applyFill="1" applyBorder="1" applyAlignment="1" applyProtection="1">
      <alignment horizontal="right" vertical="center"/>
    </xf>
    <xf numFmtId="199" fontId="3" fillId="0" borderId="27" xfId="45" applyNumberFormat="1" applyFont="1" applyFill="1" applyBorder="1" applyAlignment="1" applyProtection="1">
      <alignment horizontal="right" vertical="center"/>
    </xf>
    <xf numFmtId="49" fontId="3" fillId="4" borderId="55" xfId="0" applyNumberFormat="1" applyFont="1" applyFill="1" applyBorder="1" applyAlignment="1">
      <alignment horizontal="left" vertical="center" wrapText="1"/>
    </xf>
    <xf numFmtId="0" fontId="3" fillId="4" borderId="74" xfId="0" applyFont="1" applyFill="1" applyBorder="1" applyAlignment="1">
      <alignment horizontal="left" vertical="center" wrapText="1"/>
    </xf>
    <xf numFmtId="0" fontId="3" fillId="4" borderId="37" xfId="0" applyFont="1" applyFill="1" applyBorder="1" applyAlignment="1">
      <alignment horizontal="left" vertical="center" wrapText="1"/>
    </xf>
    <xf numFmtId="49" fontId="8" fillId="0" borderId="39" xfId="0" applyNumberFormat="1" applyFont="1" applyFill="1" applyBorder="1" applyAlignment="1" applyProtection="1">
      <alignment horizontal="left" vertical="center"/>
      <protection locked="0"/>
    </xf>
    <xf numFmtId="0" fontId="8" fillId="0" borderId="39"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49" fontId="3" fillId="0" borderId="37" xfId="0" applyNumberFormat="1" applyFont="1" applyFill="1" applyBorder="1" applyAlignment="1" applyProtection="1">
      <alignment horizontal="left" vertical="center"/>
      <protection locked="0"/>
    </xf>
    <xf numFmtId="0" fontId="3" fillId="0" borderId="37" xfId="0" applyFont="1" applyFill="1" applyBorder="1" applyAlignment="1" applyProtection="1">
      <alignment horizontal="left" vertical="center"/>
      <protection locked="0"/>
    </xf>
    <xf numFmtId="0" fontId="3" fillId="0" borderId="75" xfId="0" applyFont="1" applyFill="1" applyBorder="1" applyAlignment="1" applyProtection="1">
      <alignment horizontal="left" vertical="center"/>
      <protection locked="0"/>
    </xf>
    <xf numFmtId="49" fontId="3" fillId="4" borderId="24"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49" fontId="3" fillId="4" borderId="28" xfId="0" applyNumberFormat="1" applyFont="1" applyFill="1" applyBorder="1" applyAlignment="1">
      <alignment horizontal="left" vertical="center"/>
    </xf>
    <xf numFmtId="49" fontId="3" fillId="4" borderId="26" xfId="0" applyNumberFormat="1" applyFont="1" applyFill="1" applyBorder="1" applyAlignment="1">
      <alignment horizontal="left" vertical="center" wrapText="1"/>
    </xf>
    <xf numFmtId="49" fontId="3" fillId="4" borderId="32" xfId="0" applyNumberFormat="1" applyFont="1" applyFill="1" applyBorder="1" applyAlignment="1">
      <alignment horizontal="left" vertical="center" wrapText="1"/>
    </xf>
    <xf numFmtId="49" fontId="3" fillId="4" borderId="13" xfId="0" applyNumberFormat="1" applyFont="1" applyFill="1" applyBorder="1" applyAlignment="1">
      <alignment horizontal="left" vertical="center" wrapText="1"/>
    </xf>
    <xf numFmtId="49" fontId="3" fillId="4" borderId="49" xfId="0" applyNumberFormat="1" applyFont="1" applyFill="1" applyBorder="1" applyAlignment="1">
      <alignment horizontal="left" vertical="center" wrapText="1"/>
    </xf>
    <xf numFmtId="49" fontId="3" fillId="4" borderId="30" xfId="0" applyNumberFormat="1"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49" fontId="3" fillId="4" borderId="29" xfId="0" applyNumberFormat="1" applyFont="1" applyFill="1" applyBorder="1" applyAlignment="1">
      <alignment horizontal="left" vertical="center" wrapText="1"/>
    </xf>
    <xf numFmtId="49" fontId="3" fillId="34" borderId="6" xfId="0" applyNumberFormat="1" applyFont="1" applyFill="1" applyBorder="1" applyAlignment="1" applyProtection="1">
      <alignment horizontal="left" vertical="center" shrinkToFit="1"/>
      <protection locked="0"/>
    </xf>
    <xf numFmtId="49" fontId="3" fillId="34" borderId="9" xfId="0" applyNumberFormat="1" applyFont="1" applyFill="1" applyBorder="1" applyAlignment="1" applyProtection="1">
      <alignment horizontal="left" vertical="center" shrinkToFit="1"/>
      <protection locked="0"/>
    </xf>
    <xf numFmtId="49" fontId="3" fillId="34" borderId="11" xfId="0" applyNumberFormat="1" applyFont="1" applyFill="1" applyBorder="1" applyAlignment="1" applyProtection="1">
      <alignment horizontal="left" vertical="center" shrinkToFit="1"/>
      <protection locked="0"/>
    </xf>
    <xf numFmtId="6" fontId="3" fillId="4" borderId="32" xfId="41" applyFont="1" applyFill="1" applyBorder="1" applyAlignment="1">
      <alignment horizontal="left" vertical="center"/>
    </xf>
    <xf numFmtId="6" fontId="3" fillId="4" borderId="13" xfId="41" applyFont="1" applyFill="1" applyBorder="1" applyAlignment="1">
      <alignment horizontal="left" vertical="center"/>
    </xf>
    <xf numFmtId="6" fontId="3" fillId="4" borderId="49" xfId="41" applyFont="1" applyFill="1" applyBorder="1" applyAlignment="1">
      <alignment horizontal="left" vertical="center"/>
    </xf>
    <xf numFmtId="49" fontId="3" fillId="34" borderId="6" xfId="0" applyNumberFormat="1" applyFont="1" applyFill="1" applyBorder="1" applyAlignment="1" applyProtection="1">
      <alignment horizontal="center" vertical="center"/>
      <protection locked="0"/>
    </xf>
    <xf numFmtId="49" fontId="3" fillId="34" borderId="9" xfId="0" applyNumberFormat="1" applyFont="1" applyFill="1" applyBorder="1" applyAlignment="1" applyProtection="1">
      <alignment horizontal="center" vertical="center"/>
      <protection locked="0"/>
    </xf>
    <xf numFmtId="49" fontId="3" fillId="0" borderId="71"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3" fillId="0" borderId="73" xfId="0" applyNumberFormat="1" applyFont="1" applyBorder="1" applyAlignment="1">
      <alignment horizontal="center" vertical="center"/>
    </xf>
    <xf numFmtId="49" fontId="3" fillId="4" borderId="0" xfId="0" applyNumberFormat="1" applyFont="1" applyFill="1" applyBorder="1" applyAlignment="1">
      <alignment horizontal="left" vertical="center" wrapText="1"/>
    </xf>
    <xf numFmtId="49" fontId="3" fillId="4" borderId="54" xfId="0" applyNumberFormat="1" applyFont="1" applyFill="1" applyBorder="1" applyAlignment="1">
      <alignment horizontal="left" vertical="center" wrapText="1"/>
    </xf>
    <xf numFmtId="0" fontId="3" fillId="39" borderId="40" xfId="0" applyFont="1" applyFill="1" applyBorder="1" applyAlignment="1">
      <alignment horizontal="center" vertical="center"/>
    </xf>
    <xf numFmtId="49" fontId="3" fillId="0" borderId="6" xfId="0" applyNumberFormat="1" applyFont="1" applyFill="1" applyBorder="1" applyAlignment="1" applyProtection="1">
      <alignment horizontal="left" vertical="center"/>
      <protection locked="0"/>
    </xf>
    <xf numFmtId="49" fontId="3" fillId="0" borderId="9" xfId="0" applyNumberFormat="1" applyFont="1" applyFill="1" applyBorder="1" applyAlignment="1" applyProtection="1">
      <alignment horizontal="left" vertical="center"/>
      <protection locked="0"/>
    </xf>
    <xf numFmtId="49" fontId="3" fillId="0" borderId="10"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protection locked="0"/>
    </xf>
    <xf numFmtId="199" fontId="3" fillId="0" borderId="45" xfId="0" applyNumberFormat="1" applyFont="1" applyFill="1" applyBorder="1" applyAlignment="1" applyProtection="1">
      <alignment horizontal="right" vertical="center"/>
      <protection locked="0"/>
    </xf>
    <xf numFmtId="199" fontId="0" fillId="0" borderId="45" xfId="0" applyNumberFormat="1" applyFont="1" applyBorder="1" applyAlignment="1" applyProtection="1">
      <alignment horizontal="right" vertical="center" wrapText="1"/>
      <protection locked="0"/>
    </xf>
    <xf numFmtId="199" fontId="0" fillId="0" borderId="45" xfId="0" applyNumberFormat="1" applyFont="1" applyBorder="1" applyAlignment="1" applyProtection="1">
      <alignment horizontal="right" vertical="center"/>
      <protection locked="0"/>
    </xf>
    <xf numFmtId="199" fontId="0" fillId="0" borderId="47" xfId="0" applyNumberFormat="1" applyFont="1" applyBorder="1" applyAlignment="1" applyProtection="1">
      <alignment horizontal="right" vertical="center"/>
      <protection locked="0"/>
    </xf>
    <xf numFmtId="49" fontId="3" fillId="39" borderId="40" xfId="0" applyNumberFormat="1" applyFont="1" applyFill="1" applyBorder="1" applyAlignment="1">
      <alignment horizontal="center" vertical="center"/>
    </xf>
    <xf numFmtId="49" fontId="3" fillId="39" borderId="41" xfId="0" applyNumberFormat="1" applyFont="1" applyFill="1" applyBorder="1" applyAlignment="1">
      <alignment horizontal="center" vertical="center"/>
    </xf>
    <xf numFmtId="49" fontId="3" fillId="4" borderId="43" xfId="0" applyNumberFormat="1" applyFont="1" applyFill="1" applyBorder="1" applyAlignment="1">
      <alignment horizontal="left" vertical="center"/>
    </xf>
    <xf numFmtId="0" fontId="3" fillId="0" borderId="39" xfId="0" applyFont="1" applyFill="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27" xfId="0" applyNumberFormat="1" applyFont="1" applyBorder="1" applyAlignment="1" applyProtection="1">
      <alignment horizontal="center" vertical="center"/>
      <protection locked="0"/>
    </xf>
    <xf numFmtId="49" fontId="8" fillId="0" borderId="39" xfId="0" applyNumberFormat="1" applyFont="1" applyFill="1" applyBorder="1" applyAlignment="1" applyProtection="1">
      <alignment horizontal="left" vertical="center" shrinkToFit="1"/>
      <protection locked="0"/>
    </xf>
    <xf numFmtId="49" fontId="6" fillId="0" borderId="2" xfId="0" applyNumberFormat="1" applyFont="1" applyFill="1" applyBorder="1" applyAlignment="1">
      <alignment vertical="center"/>
    </xf>
    <xf numFmtId="49" fontId="3" fillId="4" borderId="15" xfId="0" applyNumberFormat="1" applyFont="1" applyFill="1" applyBorder="1" applyAlignment="1">
      <alignment horizontal="left" vertical="center"/>
    </xf>
    <xf numFmtId="49" fontId="6" fillId="35" borderId="0" xfId="0" applyNumberFormat="1" applyFont="1" applyFill="1" applyAlignment="1">
      <alignment horizontal="left" vertical="center"/>
    </xf>
    <xf numFmtId="0" fontId="6" fillId="35" borderId="0" xfId="0" applyFont="1" applyFill="1" applyAlignment="1">
      <alignment horizontal="left" vertical="center"/>
    </xf>
    <xf numFmtId="49" fontId="3" fillId="35" borderId="50" xfId="0" applyNumberFormat="1" applyFont="1" applyFill="1" applyBorder="1" applyAlignment="1">
      <alignment horizontal="left" vertical="center"/>
    </xf>
    <xf numFmtId="0" fontId="3" fillId="35" borderId="48" xfId="0" applyFont="1" applyFill="1" applyBorder="1" applyAlignment="1" applyProtection="1">
      <alignment horizontal="left" vertical="center" wrapText="1"/>
      <protection locked="0"/>
    </xf>
    <xf numFmtId="0" fontId="3" fillId="35" borderId="13" xfId="0" applyFont="1" applyFill="1" applyBorder="1" applyAlignment="1" applyProtection="1">
      <alignment horizontal="left" vertical="center" wrapText="1"/>
      <protection locked="0"/>
    </xf>
    <xf numFmtId="0" fontId="3" fillId="35" borderId="14" xfId="0" applyFont="1" applyFill="1" applyBorder="1" applyAlignment="1" applyProtection="1">
      <alignment horizontal="left" vertical="center" wrapText="1"/>
      <protection locked="0"/>
    </xf>
    <xf numFmtId="0" fontId="3" fillId="35" borderId="17" xfId="0" applyFont="1" applyFill="1" applyBorder="1" applyAlignment="1" applyProtection="1">
      <alignment horizontal="left" vertical="center" wrapText="1"/>
      <protection locked="0"/>
    </xf>
    <xf numFmtId="0" fontId="3" fillId="35" borderId="1" xfId="0" applyFont="1" applyFill="1" applyBorder="1" applyAlignment="1" applyProtection="1">
      <alignment horizontal="left" vertical="center" wrapText="1"/>
      <protection locked="0"/>
    </xf>
    <xf numFmtId="0" fontId="3" fillId="35" borderId="5" xfId="0" applyFont="1" applyFill="1" applyBorder="1" applyAlignment="1" applyProtection="1">
      <alignment horizontal="left" vertical="center" wrapText="1"/>
      <protection locked="0"/>
    </xf>
    <xf numFmtId="0" fontId="3" fillId="35" borderId="35" xfId="0" applyFont="1" applyFill="1" applyBorder="1" applyAlignment="1" applyProtection="1">
      <alignment horizontal="left" vertical="center"/>
      <protection locked="0"/>
    </xf>
    <xf numFmtId="0" fontId="3" fillId="35" borderId="3" xfId="0" applyFont="1" applyFill="1" applyBorder="1" applyAlignment="1" applyProtection="1">
      <alignment horizontal="left" vertical="center"/>
      <protection locked="0"/>
    </xf>
    <xf numFmtId="0" fontId="3" fillId="35" borderId="4" xfId="0" applyFont="1" applyFill="1" applyBorder="1" applyAlignment="1" applyProtection="1">
      <alignment horizontal="left" vertical="center"/>
      <protection locked="0"/>
    </xf>
    <xf numFmtId="0" fontId="3" fillId="4" borderId="28" xfId="0" applyNumberFormat="1" applyFont="1" applyFill="1" applyBorder="1" applyAlignment="1">
      <alignment horizontal="left" vertical="center"/>
    </xf>
    <xf numFmtId="0" fontId="3" fillId="4" borderId="9" xfId="0" applyNumberFormat="1" applyFont="1" applyFill="1" applyBorder="1" applyAlignment="1">
      <alignment horizontal="left" vertical="center"/>
    </xf>
    <xf numFmtId="49" fontId="3" fillId="0" borderId="6" xfId="0" applyNumberFormat="1" applyFont="1" applyFill="1" applyBorder="1" applyAlignment="1" applyProtection="1">
      <alignment horizontal="left" vertical="center" wrapText="1"/>
      <protection locked="0"/>
    </xf>
    <xf numFmtId="49" fontId="3" fillId="0" borderId="9" xfId="0" applyNumberFormat="1" applyFont="1" applyFill="1" applyBorder="1" applyAlignment="1" applyProtection="1">
      <alignment horizontal="left" vertical="center" wrapText="1"/>
      <protection locked="0"/>
    </xf>
    <xf numFmtId="177" fontId="3" fillId="0" borderId="6" xfId="0" applyNumberFormat="1" applyFont="1" applyFill="1" applyBorder="1" applyAlignment="1" applyProtection="1">
      <alignment horizontal="left" vertical="top" wrapText="1"/>
      <protection locked="0"/>
    </xf>
    <xf numFmtId="177" fontId="3" fillId="0" borderId="9" xfId="0" applyNumberFormat="1" applyFont="1" applyFill="1" applyBorder="1" applyAlignment="1" applyProtection="1">
      <alignment horizontal="left" vertical="top" wrapText="1"/>
      <protection locked="0"/>
    </xf>
    <xf numFmtId="177" fontId="3" fillId="0" borderId="10" xfId="0" applyNumberFormat="1" applyFont="1" applyFill="1" applyBorder="1" applyAlignment="1" applyProtection="1">
      <alignment horizontal="left" vertical="top" wrapText="1"/>
      <protection locked="0"/>
    </xf>
    <xf numFmtId="49" fontId="3" fillId="0" borderId="48" xfId="0" applyNumberFormat="1" applyFont="1" applyFill="1" applyBorder="1" applyAlignment="1" applyProtection="1">
      <alignment horizontal="left" vertical="top" wrapText="1"/>
      <protection locked="0"/>
    </xf>
    <xf numFmtId="49" fontId="3" fillId="0" borderId="13" xfId="0" applyNumberFormat="1" applyFont="1" applyFill="1" applyBorder="1" applyAlignment="1" applyProtection="1">
      <alignment horizontal="left" vertical="top" wrapText="1"/>
      <protection locked="0"/>
    </xf>
    <xf numFmtId="49" fontId="3" fillId="0" borderId="14" xfId="0" applyNumberFormat="1"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49" fontId="3" fillId="35" borderId="32" xfId="0" applyNumberFormat="1" applyFont="1" applyFill="1" applyBorder="1" applyAlignment="1">
      <alignment horizontal="left" vertical="center" wrapText="1"/>
    </xf>
    <xf numFmtId="49" fontId="3" fillId="35" borderId="51" xfId="0" applyNumberFormat="1" applyFont="1" applyFill="1" applyBorder="1" applyAlignment="1">
      <alignment horizontal="left" vertical="center"/>
    </xf>
    <xf numFmtId="0" fontId="3" fillId="35" borderId="16" xfId="0" applyFont="1" applyFill="1" applyBorder="1" applyAlignment="1">
      <alignment horizontal="left" vertical="center"/>
    </xf>
    <xf numFmtId="177" fontId="3" fillId="0" borderId="6" xfId="0" applyNumberFormat="1" applyFont="1" applyFill="1" applyBorder="1" applyAlignment="1" applyProtection="1">
      <alignment horizontal="left" vertical="center" wrapText="1"/>
      <protection locked="0"/>
    </xf>
    <xf numFmtId="177" fontId="3" fillId="0" borderId="9" xfId="0" applyNumberFormat="1" applyFont="1" applyFill="1" applyBorder="1" applyAlignment="1" applyProtection="1">
      <alignment horizontal="left" vertical="center" wrapText="1"/>
      <protection locked="0"/>
    </xf>
    <xf numFmtId="49" fontId="3" fillId="0" borderId="10" xfId="0" applyNumberFormat="1" applyFont="1" applyFill="1" applyBorder="1" applyAlignment="1" applyProtection="1">
      <alignment horizontal="left" vertical="center" wrapText="1"/>
      <protection locked="0"/>
    </xf>
    <xf numFmtId="0" fontId="39" fillId="0" borderId="0" xfId="0" applyFont="1" applyAlignment="1">
      <alignment horizontal="left" vertical="center"/>
    </xf>
    <xf numFmtId="196" fontId="3" fillId="34" borderId="10" xfId="0" applyNumberFormat="1" applyFont="1" applyFill="1" applyBorder="1" applyAlignment="1" applyProtection="1">
      <alignment horizontal="center" vertical="center"/>
      <protection locked="0"/>
    </xf>
    <xf numFmtId="0" fontId="8" fillId="34" borderId="11" xfId="0" applyFont="1" applyFill="1" applyBorder="1" applyAlignment="1" applyProtection="1">
      <alignment horizontal="center" vertical="center" wrapText="1"/>
      <protection locked="0"/>
    </xf>
    <xf numFmtId="49" fontId="0" fillId="0" borderId="6" xfId="0" applyNumberFormat="1" applyFont="1" applyFill="1" applyBorder="1" applyAlignment="1" applyProtection="1">
      <alignment horizontal="left" vertical="center"/>
      <protection locked="0"/>
    </xf>
    <xf numFmtId="49" fontId="0" fillId="0" borderId="9" xfId="0" applyNumberFormat="1" applyFont="1" applyFill="1" applyBorder="1" applyAlignment="1" applyProtection="1">
      <alignment horizontal="left" vertical="center"/>
      <protection locked="0"/>
    </xf>
    <xf numFmtId="49" fontId="0" fillId="0" borderId="10" xfId="0" applyNumberFormat="1" applyFont="1" applyFill="1" applyBorder="1" applyAlignment="1" applyProtection="1">
      <alignment horizontal="left" vertical="center"/>
      <protection locked="0"/>
    </xf>
    <xf numFmtId="49" fontId="3" fillId="4" borderId="48" xfId="0" applyNumberFormat="1" applyFont="1" applyFill="1" applyBorder="1" applyAlignment="1">
      <alignment horizontal="center" vertical="center" textRotation="255"/>
    </xf>
    <xf numFmtId="49" fontId="3" fillId="4" borderId="13" xfId="0" applyNumberFormat="1" applyFont="1" applyFill="1" applyBorder="1" applyAlignment="1">
      <alignment horizontal="center" vertical="center" textRotation="255"/>
    </xf>
    <xf numFmtId="49" fontId="3" fillId="4" borderId="57" xfId="0" applyNumberFormat="1" applyFont="1" applyFill="1" applyBorder="1" applyAlignment="1">
      <alignment horizontal="center" vertical="center" textRotation="255"/>
    </xf>
    <xf numFmtId="49" fontId="3" fillId="4" borderId="0" xfId="0" applyNumberFormat="1" applyFont="1" applyFill="1" applyBorder="1" applyAlignment="1">
      <alignment horizontal="center" vertical="center" textRotation="255"/>
    </xf>
    <xf numFmtId="49" fontId="3" fillId="4" borderId="24" xfId="0" applyNumberFormat="1" applyFont="1" applyFill="1" applyBorder="1" applyAlignment="1">
      <alignment horizontal="center" vertical="center" textRotation="255"/>
    </xf>
    <xf numFmtId="49" fontId="3" fillId="4" borderId="2" xfId="0" applyNumberFormat="1" applyFont="1" applyFill="1" applyBorder="1" applyAlignment="1">
      <alignment horizontal="center" vertical="center" textRotation="255"/>
    </xf>
    <xf numFmtId="49" fontId="3" fillId="4" borderId="48" xfId="0" applyNumberFormat="1" applyFont="1" applyFill="1" applyBorder="1" applyAlignment="1">
      <alignment horizontal="center" vertical="center" textRotation="255" wrapText="1"/>
    </xf>
    <xf numFmtId="49" fontId="3" fillId="4" borderId="49" xfId="0" applyNumberFormat="1" applyFont="1" applyFill="1" applyBorder="1" applyAlignment="1">
      <alignment horizontal="center" vertical="center" textRotation="255" wrapText="1"/>
    </xf>
    <xf numFmtId="49" fontId="3" fillId="4" borderId="57" xfId="0" applyNumberFormat="1" applyFont="1" applyFill="1" applyBorder="1" applyAlignment="1">
      <alignment horizontal="center" vertical="center" textRotation="255" wrapText="1"/>
    </xf>
    <xf numFmtId="49" fontId="3" fillId="4" borderId="54" xfId="0" applyNumberFormat="1" applyFont="1" applyFill="1" applyBorder="1" applyAlignment="1">
      <alignment horizontal="center" vertical="center" textRotation="255" wrapText="1"/>
    </xf>
    <xf numFmtId="49" fontId="3" fillId="4" borderId="24" xfId="0" applyNumberFormat="1" applyFont="1" applyFill="1" applyBorder="1" applyAlignment="1">
      <alignment horizontal="center" vertical="center" textRotation="255" wrapText="1"/>
    </xf>
    <xf numFmtId="49" fontId="3" fillId="4" borderId="25" xfId="0" applyNumberFormat="1" applyFont="1" applyFill="1" applyBorder="1" applyAlignment="1">
      <alignment horizontal="center" vertical="center" textRotation="255" wrapText="1"/>
    </xf>
    <xf numFmtId="49" fontId="3" fillId="35" borderId="6" xfId="0" applyNumberFormat="1" applyFont="1" applyFill="1" applyBorder="1" applyAlignment="1">
      <alignment horizontal="left" vertical="center"/>
    </xf>
    <xf numFmtId="49" fontId="3" fillId="35" borderId="9" xfId="0" applyNumberFormat="1" applyFont="1" applyFill="1" applyBorder="1" applyAlignment="1">
      <alignment horizontal="left" vertical="center"/>
    </xf>
    <xf numFmtId="49" fontId="3" fillId="35" borderId="11" xfId="0" applyNumberFormat="1" applyFont="1" applyFill="1" applyBorder="1" applyAlignment="1">
      <alignment horizontal="left" vertical="center"/>
    </xf>
    <xf numFmtId="49" fontId="0" fillId="0" borderId="3" xfId="0" applyNumberFormat="1" applyFont="1" applyBorder="1" applyAlignment="1" applyProtection="1">
      <alignment horizontal="left" vertical="center" wrapText="1"/>
      <protection locked="0"/>
    </xf>
    <xf numFmtId="49" fontId="0" fillId="0" borderId="4" xfId="0" applyNumberFormat="1" applyFont="1" applyBorder="1" applyAlignment="1" applyProtection="1">
      <alignment horizontal="left" vertical="center" wrapText="1"/>
      <protection locked="0"/>
    </xf>
    <xf numFmtId="49" fontId="3" fillId="4" borderId="32" xfId="0" applyNumberFormat="1" applyFont="1" applyFill="1" applyBorder="1" applyAlignment="1">
      <alignment horizontal="center" vertical="center" wrapText="1"/>
    </xf>
    <xf numFmtId="49" fontId="3" fillId="4" borderId="13" xfId="0" applyNumberFormat="1" applyFont="1" applyFill="1" applyBorder="1" applyAlignment="1">
      <alignment horizontal="center" vertical="center" wrapText="1"/>
    </xf>
    <xf numFmtId="49" fontId="3" fillId="4" borderId="30" xfId="0" applyNumberFormat="1" applyFont="1" applyFill="1" applyBorder="1" applyAlignment="1">
      <alignment horizontal="center" vertical="center" wrapText="1"/>
    </xf>
    <xf numFmtId="49" fontId="3" fillId="4" borderId="23"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0" fillId="0" borderId="45" xfId="0" applyNumberFormat="1" applyFont="1" applyBorder="1" applyAlignment="1">
      <alignment horizontal="left" vertical="center"/>
    </xf>
    <xf numFmtId="49" fontId="0" fillId="0" borderId="47" xfId="0" applyNumberFormat="1" applyFont="1" applyBorder="1" applyAlignment="1">
      <alignment horizontal="left" vertical="center"/>
    </xf>
    <xf numFmtId="49" fontId="0" fillId="0" borderId="39" xfId="0" applyNumberFormat="1" applyFont="1" applyBorder="1" applyAlignment="1">
      <alignment horizontal="left" vertical="center"/>
    </xf>
    <xf numFmtId="49" fontId="0" fillId="0" borderId="27" xfId="0" applyNumberFormat="1" applyFont="1" applyBorder="1" applyAlignment="1">
      <alignment horizontal="left" vertical="center"/>
    </xf>
    <xf numFmtId="49" fontId="0" fillId="0" borderId="11" xfId="0" applyNumberFormat="1" applyFont="1" applyBorder="1" applyAlignment="1" applyProtection="1">
      <alignment horizontal="left" vertical="center" wrapText="1"/>
      <protection locked="0"/>
    </xf>
    <xf numFmtId="49" fontId="0" fillId="0" borderId="39" xfId="0" applyNumberFormat="1" applyFont="1" applyBorder="1" applyAlignment="1" applyProtection="1">
      <alignment horizontal="left" vertical="center" wrapText="1"/>
      <protection locked="0"/>
    </xf>
    <xf numFmtId="49" fontId="0" fillId="0" borderId="27" xfId="0" applyNumberFormat="1" applyFont="1" applyBorder="1" applyAlignment="1" applyProtection="1">
      <alignment horizontal="left" vertical="center" wrapText="1"/>
      <protection locked="0"/>
    </xf>
    <xf numFmtId="49" fontId="44" fillId="4" borderId="50" xfId="0" applyNumberFormat="1" applyFont="1" applyFill="1" applyBorder="1" applyAlignment="1">
      <alignment horizontal="left" vertical="center"/>
    </xf>
    <xf numFmtId="49" fontId="44" fillId="4" borderId="3" xfId="0" applyNumberFormat="1" applyFont="1" applyFill="1" applyBorder="1" applyAlignment="1">
      <alignment horizontal="left" vertical="center"/>
    </xf>
    <xf numFmtId="49" fontId="44" fillId="4" borderId="22" xfId="0" applyNumberFormat="1" applyFont="1" applyFill="1" applyBorder="1" applyAlignment="1">
      <alignment horizontal="left" vertical="center"/>
    </xf>
    <xf numFmtId="49" fontId="0" fillId="0" borderId="9" xfId="0" applyNumberFormat="1" applyFont="1" applyBorder="1" applyAlignment="1" applyProtection="1">
      <alignment horizontal="left" vertical="center" wrapText="1"/>
      <protection locked="0"/>
    </xf>
    <xf numFmtId="49" fontId="0" fillId="0" borderId="10" xfId="0" applyNumberFormat="1" applyFont="1" applyBorder="1" applyAlignment="1" applyProtection="1">
      <alignment horizontal="left" vertical="center" wrapText="1"/>
      <protection locked="0"/>
    </xf>
    <xf numFmtId="49" fontId="0" fillId="0" borderId="13" xfId="0" applyNumberFormat="1" applyFont="1" applyBorder="1" applyAlignment="1" applyProtection="1">
      <alignment horizontal="left" vertical="center" wrapText="1"/>
      <protection locked="0"/>
    </xf>
    <xf numFmtId="49" fontId="0" fillId="0" borderId="14" xfId="0" applyNumberFormat="1" applyFont="1" applyBorder="1" applyAlignment="1" applyProtection="1">
      <alignment horizontal="left" vertical="center" wrapText="1"/>
      <protection locked="0"/>
    </xf>
    <xf numFmtId="49" fontId="0" fillId="0" borderId="1" xfId="0" applyNumberFormat="1" applyFont="1" applyBorder="1" applyAlignment="1" applyProtection="1">
      <alignment horizontal="left" vertical="center" wrapText="1"/>
      <protection locked="0"/>
    </xf>
    <xf numFmtId="49" fontId="0" fillId="0" borderId="5" xfId="0" applyNumberFormat="1" applyFont="1" applyBorder="1" applyAlignment="1" applyProtection="1">
      <alignment horizontal="left" vertical="center" wrapText="1"/>
      <protection locked="0"/>
    </xf>
    <xf numFmtId="49" fontId="3" fillId="34" borderId="6" xfId="0" applyNumberFormat="1" applyFont="1" applyFill="1" applyBorder="1" applyAlignment="1" applyProtection="1">
      <alignment horizontal="left" vertical="center"/>
      <protection locked="0"/>
    </xf>
    <xf numFmtId="49" fontId="3" fillId="34" borderId="9" xfId="0" applyNumberFormat="1" applyFont="1" applyFill="1" applyBorder="1" applyAlignment="1" applyProtection="1">
      <alignment horizontal="left" vertical="center"/>
      <protection locked="0"/>
    </xf>
    <xf numFmtId="49" fontId="3" fillId="34" borderId="11" xfId="0" applyNumberFormat="1" applyFont="1" applyFill="1" applyBorder="1" applyAlignment="1" applyProtection="1">
      <alignment horizontal="left" vertical="center"/>
      <protection locked="0"/>
    </xf>
    <xf numFmtId="49" fontId="3" fillId="34" borderId="46" xfId="0" applyNumberFormat="1" applyFont="1" applyFill="1" applyBorder="1" applyAlignment="1" applyProtection="1">
      <alignment horizontal="left" vertical="center"/>
      <protection locked="0"/>
    </xf>
    <xf numFmtId="49" fontId="3" fillId="34" borderId="15" xfId="0" applyNumberFormat="1" applyFont="1" applyFill="1" applyBorder="1" applyAlignment="1" applyProtection="1">
      <alignment horizontal="left" vertical="center"/>
      <protection locked="0"/>
    </xf>
    <xf numFmtId="49" fontId="3" fillId="34" borderId="52" xfId="0" applyNumberFormat="1" applyFont="1" applyFill="1" applyBorder="1" applyAlignment="1" applyProtection="1">
      <alignment horizontal="left" vertical="center"/>
      <protection locked="0"/>
    </xf>
    <xf numFmtId="49" fontId="0" fillId="0" borderId="6" xfId="0" applyNumberFormat="1" applyFont="1" applyBorder="1" applyAlignment="1" applyProtection="1">
      <alignment horizontal="left" vertical="center" wrapText="1"/>
      <protection locked="0"/>
    </xf>
    <xf numFmtId="0" fontId="37" fillId="0" borderId="39" xfId="0" applyFont="1" applyBorder="1" applyAlignment="1">
      <alignment horizontal="center" vertical="center" shrinkToFit="1"/>
    </xf>
    <xf numFmtId="179" fontId="4" fillId="0" borderId="35" xfId="0" applyNumberFormat="1" applyFont="1" applyFill="1" applyBorder="1" applyAlignment="1" applyProtection="1">
      <alignment horizontal="right" vertical="center"/>
      <protection locked="0"/>
    </xf>
    <xf numFmtId="179" fontId="4" fillId="0" borderId="3" xfId="0" applyNumberFormat="1" applyFont="1" applyFill="1" applyBorder="1" applyAlignment="1" applyProtection="1">
      <alignment horizontal="right" vertical="center"/>
      <protection locked="0"/>
    </xf>
    <xf numFmtId="179" fontId="4" fillId="0" borderId="6" xfId="0" applyNumberFormat="1" applyFont="1" applyFill="1" applyBorder="1" applyAlignment="1" applyProtection="1">
      <alignment horizontal="right" vertical="center"/>
      <protection locked="0"/>
    </xf>
    <xf numFmtId="179" fontId="4" fillId="0" borderId="9" xfId="0" applyNumberFormat="1" applyFont="1" applyFill="1" applyBorder="1" applyAlignment="1" applyProtection="1">
      <alignment horizontal="right" vertical="center"/>
      <protection locked="0"/>
    </xf>
    <xf numFmtId="0" fontId="0" fillId="0" borderId="0" xfId="0" applyFont="1" applyBorder="1" applyAlignment="1">
      <alignment horizontal="left" vertical="center"/>
    </xf>
    <xf numFmtId="0" fontId="3" fillId="4" borderId="6" xfId="0" applyFont="1" applyFill="1" applyBorder="1" applyAlignment="1" applyProtection="1">
      <alignment horizontal="left" vertical="center"/>
      <protection locked="0"/>
    </xf>
    <xf numFmtId="0" fontId="3" fillId="4" borderId="51" xfId="0" applyFont="1" applyFill="1" applyBorder="1" applyAlignment="1">
      <alignment vertical="center"/>
    </xf>
    <xf numFmtId="0" fontId="3" fillId="4" borderId="15" xfId="0" applyFont="1" applyFill="1" applyBorder="1" applyAlignment="1">
      <alignment vertical="center"/>
    </xf>
    <xf numFmtId="0" fontId="3" fillId="4" borderId="52" xfId="0" applyFont="1" applyFill="1" applyBorder="1" applyAlignment="1">
      <alignment vertical="center"/>
    </xf>
    <xf numFmtId="0" fontId="4" fillId="0" borderId="35" xfId="0" applyFont="1" applyFill="1" applyBorder="1" applyAlignment="1" applyProtection="1">
      <alignment horizontal="right" vertical="center"/>
      <protection locked="0"/>
    </xf>
    <xf numFmtId="0" fontId="4" fillId="0" borderId="3" xfId="0" applyFont="1" applyFill="1" applyBorder="1" applyAlignment="1" applyProtection="1">
      <alignment horizontal="right" vertical="center"/>
      <protection locked="0"/>
    </xf>
    <xf numFmtId="0" fontId="3" fillId="4" borderId="24" xfId="0" applyFont="1" applyFill="1" applyBorder="1" applyAlignment="1">
      <alignment horizontal="left" vertical="center"/>
    </xf>
    <xf numFmtId="0" fontId="8" fillId="0" borderId="2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protection locked="0"/>
    </xf>
    <xf numFmtId="0" fontId="8" fillId="0" borderId="31" xfId="0" applyFont="1" applyFill="1" applyBorder="1" applyAlignment="1" applyProtection="1">
      <alignment horizontal="left" vertical="center"/>
      <protection locked="0"/>
    </xf>
    <xf numFmtId="0" fontId="3" fillId="0" borderId="14" xfId="0" applyFont="1" applyFill="1" applyBorder="1" applyAlignment="1">
      <alignment horizontal="left" vertical="center" wrapText="1"/>
    </xf>
    <xf numFmtId="179" fontId="3" fillId="4" borderId="35" xfId="0" applyNumberFormat="1" applyFont="1" applyFill="1" applyBorder="1" applyAlignment="1">
      <alignment horizontal="left" vertical="center"/>
    </xf>
    <xf numFmtId="179" fontId="3" fillId="4" borderId="3" xfId="0" applyNumberFormat="1" applyFont="1" applyFill="1" applyBorder="1" applyAlignment="1">
      <alignment horizontal="left" vertical="center"/>
    </xf>
    <xf numFmtId="179" fontId="3" fillId="4" borderId="22" xfId="0" applyNumberFormat="1" applyFont="1" applyFill="1" applyBorder="1" applyAlignment="1">
      <alignment horizontal="left" vertical="center"/>
    </xf>
    <xf numFmtId="0" fontId="4" fillId="0" borderId="46" xfId="0" applyFont="1" applyFill="1" applyBorder="1" applyAlignment="1">
      <alignment horizontal="center" vertical="center"/>
    </xf>
    <xf numFmtId="194" fontId="4" fillId="0" borderId="15" xfId="0" applyNumberFormat="1" applyFont="1" applyFill="1" applyBorder="1" applyAlignment="1" applyProtection="1">
      <alignment horizontal="right" vertical="center"/>
    </xf>
    <xf numFmtId="194" fontId="4" fillId="0" borderId="16" xfId="0" applyNumberFormat="1" applyFont="1" applyFill="1" applyBorder="1" applyAlignment="1" applyProtection="1">
      <alignment horizontal="right" vertical="center"/>
    </xf>
    <xf numFmtId="179" fontId="4" fillId="0" borderId="76" xfId="0" applyNumberFormat="1" applyFont="1" applyFill="1" applyBorder="1" applyAlignment="1" applyProtection="1">
      <alignment horizontal="right" vertical="center"/>
      <protection locked="0"/>
    </xf>
    <xf numFmtId="179" fontId="4" fillId="0" borderId="20" xfId="0" applyNumberFormat="1" applyFont="1" applyFill="1" applyBorder="1" applyAlignment="1" applyProtection="1">
      <alignment horizontal="right" vertical="center"/>
      <protection locked="0"/>
    </xf>
    <xf numFmtId="179" fontId="4" fillId="0" borderId="76" xfId="0" applyNumberFormat="1" applyFont="1" applyFill="1" applyBorder="1" applyAlignment="1">
      <alignment horizontal="right" vertical="center"/>
    </xf>
    <xf numFmtId="179" fontId="4" fillId="0" borderId="20" xfId="0" applyNumberFormat="1" applyFont="1" applyFill="1" applyBorder="1" applyAlignment="1">
      <alignment horizontal="right" vertical="center"/>
    </xf>
    <xf numFmtId="0" fontId="3" fillId="4" borderId="6" xfId="0" applyFont="1" applyFill="1" applyBorder="1" applyAlignment="1" applyProtection="1">
      <alignment horizontal="left" vertical="center"/>
    </xf>
    <xf numFmtId="0" fontId="3" fillId="4" borderId="9" xfId="0" applyFont="1" applyFill="1" applyBorder="1" applyAlignment="1" applyProtection="1">
      <alignment horizontal="left" vertical="center"/>
    </xf>
    <xf numFmtId="0" fontId="3" fillId="4" borderId="11" xfId="0" applyFont="1" applyFill="1" applyBorder="1" applyAlignment="1" applyProtection="1">
      <alignment horizontal="left" vertical="center"/>
    </xf>
    <xf numFmtId="0" fontId="3" fillId="4" borderId="77" xfId="0" applyFont="1" applyFill="1" applyBorder="1" applyAlignment="1">
      <alignment horizontal="left" vertical="center"/>
    </xf>
    <xf numFmtId="0" fontId="3" fillId="4" borderId="20" xfId="0" applyFont="1" applyFill="1" applyBorder="1" applyAlignment="1">
      <alignment horizontal="left" vertical="center"/>
    </xf>
    <xf numFmtId="0" fontId="3" fillId="4" borderId="78" xfId="0" applyFont="1" applyFill="1" applyBorder="1" applyAlignment="1">
      <alignment horizontal="left" vertical="center"/>
    </xf>
    <xf numFmtId="193" fontId="4" fillId="0" borderId="9" xfId="0" applyNumberFormat="1" applyFont="1" applyFill="1" applyBorder="1" applyAlignment="1" applyProtection="1">
      <alignment horizontal="right" vertical="center"/>
    </xf>
    <xf numFmtId="0" fontId="4" fillId="0" borderId="9" xfId="0" applyFont="1" applyFill="1" applyBorder="1" applyAlignment="1" applyProtection="1">
      <alignment horizontal="right" vertical="center"/>
    </xf>
    <xf numFmtId="0" fontId="3" fillId="4" borderId="26" xfId="0" applyFont="1" applyFill="1" applyBorder="1" applyAlignment="1">
      <alignment vertical="center"/>
    </xf>
    <xf numFmtId="0" fontId="3" fillId="4" borderId="0" xfId="0" applyFont="1" applyFill="1" applyBorder="1" applyAlignment="1">
      <alignment vertical="center"/>
    </xf>
    <xf numFmtId="0" fontId="3" fillId="4" borderId="54" xfId="0" applyFont="1" applyFill="1" applyBorder="1" applyAlignment="1">
      <alignment vertical="center"/>
    </xf>
    <xf numFmtId="49" fontId="3" fillId="3" borderId="46" xfId="0" applyNumberFormat="1" applyFont="1" applyFill="1" applyBorder="1" applyAlignment="1" applyProtection="1">
      <alignment horizontal="left" vertical="center"/>
      <protection locked="0"/>
    </xf>
    <xf numFmtId="49" fontId="3" fillId="3" borderId="15" xfId="0" applyNumberFormat="1"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49" fontId="4" fillId="35" borderId="6" xfId="0" applyNumberFormat="1" applyFont="1" applyFill="1" applyBorder="1" applyAlignment="1" applyProtection="1">
      <alignment vertical="center"/>
      <protection locked="0"/>
    </xf>
    <xf numFmtId="49" fontId="4" fillId="35" borderId="9" xfId="0" applyNumberFormat="1" applyFont="1" applyFill="1" applyBorder="1" applyAlignment="1" applyProtection="1">
      <alignment vertical="center"/>
      <protection locked="0"/>
    </xf>
    <xf numFmtId="0" fontId="4" fillId="35" borderId="9" xfId="0" applyFont="1" applyFill="1" applyBorder="1" applyAlignment="1" applyProtection="1">
      <alignment vertical="center"/>
      <protection locked="0"/>
    </xf>
    <xf numFmtId="0" fontId="4" fillId="35" borderId="10"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8" fillId="35" borderId="53" xfId="0" applyFont="1" applyFill="1" applyBorder="1" applyAlignment="1">
      <alignment horizontal="left" vertical="center"/>
    </xf>
    <xf numFmtId="0" fontId="8" fillId="35" borderId="18" xfId="0" applyFont="1" applyFill="1" applyBorder="1" applyAlignment="1">
      <alignment horizontal="left" vertical="center"/>
    </xf>
    <xf numFmtId="0" fontId="8" fillId="35" borderId="34" xfId="0" applyFont="1" applyFill="1" applyBorder="1" applyAlignment="1">
      <alignment horizontal="left" vertical="center"/>
    </xf>
    <xf numFmtId="49" fontId="3" fillId="35" borderId="35" xfId="0" applyNumberFormat="1" applyFont="1" applyFill="1" applyBorder="1" applyAlignment="1" applyProtection="1">
      <alignment horizontal="left" vertical="center"/>
      <protection locked="0"/>
    </xf>
    <xf numFmtId="49" fontId="3" fillId="35" borderId="3" xfId="0" applyNumberFormat="1" applyFont="1" applyFill="1" applyBorder="1" applyAlignment="1" applyProtection="1">
      <alignment horizontal="left" vertical="center"/>
      <protection locked="0"/>
    </xf>
    <xf numFmtId="49" fontId="3" fillId="35" borderId="4" xfId="0" applyNumberFormat="1" applyFont="1" applyFill="1" applyBorder="1" applyAlignment="1" applyProtection="1">
      <alignment horizontal="left" vertical="center"/>
      <protection locked="0"/>
    </xf>
    <xf numFmtId="49" fontId="3" fillId="35" borderId="46" xfId="0" applyNumberFormat="1" applyFont="1" applyFill="1" applyBorder="1" applyAlignment="1" applyProtection="1">
      <alignment horizontal="left" vertical="center"/>
      <protection locked="0"/>
    </xf>
    <xf numFmtId="49" fontId="3" fillId="35" borderId="15" xfId="0" applyNumberFormat="1" applyFont="1" applyFill="1" applyBorder="1" applyAlignment="1" applyProtection="1">
      <alignment horizontal="left" vertical="center"/>
      <protection locked="0"/>
    </xf>
    <xf numFmtId="0" fontId="3" fillId="35" borderId="15" xfId="0" applyFont="1" applyFill="1" applyBorder="1" applyAlignment="1" applyProtection="1">
      <alignment horizontal="left" vertical="center"/>
      <protection locked="0"/>
    </xf>
    <xf numFmtId="0" fontId="3" fillId="35" borderId="16" xfId="0" applyFont="1" applyFill="1" applyBorder="1" applyAlignment="1" applyProtection="1">
      <alignment horizontal="left" vertical="center"/>
      <protection locked="0"/>
    </xf>
    <xf numFmtId="0" fontId="3" fillId="35" borderId="28" xfId="0" applyFont="1" applyFill="1" applyBorder="1" applyAlignment="1">
      <alignment horizontal="left" vertical="center"/>
    </xf>
    <xf numFmtId="49" fontId="4" fillId="35" borderId="6" xfId="0" applyNumberFormat="1" applyFont="1" applyFill="1" applyBorder="1" applyAlignment="1" applyProtection="1">
      <alignment horizontal="left" vertical="center"/>
      <protection locked="0"/>
    </xf>
    <xf numFmtId="0" fontId="4" fillId="35" borderId="9" xfId="0" applyFont="1" applyFill="1" applyBorder="1" applyAlignment="1" applyProtection="1">
      <alignment horizontal="left" vertical="center"/>
      <protection locked="0"/>
    </xf>
    <xf numFmtId="0" fontId="4" fillId="35" borderId="10" xfId="0" applyFont="1" applyFill="1" applyBorder="1" applyAlignment="1" applyProtection="1">
      <alignment horizontal="left" vertical="center"/>
      <protection locked="0"/>
    </xf>
    <xf numFmtId="0" fontId="3" fillId="35" borderId="32" xfId="0" applyFont="1" applyFill="1" applyBorder="1" applyAlignment="1">
      <alignment horizontal="left" vertical="center"/>
    </xf>
    <xf numFmtId="0" fontId="3" fillId="35" borderId="51" xfId="0" applyFont="1" applyFill="1" applyBorder="1" applyAlignment="1">
      <alignment horizontal="left" vertical="center"/>
    </xf>
    <xf numFmtId="0" fontId="3" fillId="4" borderId="50" xfId="0" applyFont="1" applyFill="1" applyBorder="1" applyAlignment="1">
      <alignment horizontal="left" vertical="center" wrapText="1"/>
    </xf>
    <xf numFmtId="0" fontId="3" fillId="0" borderId="35"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4" fillId="0" borderId="6" xfId="0" applyNumberFormat="1" applyFont="1" applyFill="1" applyBorder="1" applyAlignment="1" applyProtection="1">
      <alignment vertical="center" wrapText="1"/>
      <protection locked="0"/>
    </xf>
    <xf numFmtId="0" fontId="4" fillId="0" borderId="9" xfId="0" applyNumberFormat="1" applyFont="1" applyFill="1" applyBorder="1" applyAlignment="1" applyProtection="1">
      <alignment vertical="center" wrapText="1"/>
      <protection locked="0"/>
    </xf>
    <xf numFmtId="49" fontId="3" fillId="3" borderId="35"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49" fontId="4" fillId="3" borderId="6" xfId="0" applyNumberFormat="1" applyFont="1" applyFill="1" applyBorder="1" applyAlignment="1" applyProtection="1">
      <alignment horizontal="left" vertical="center"/>
      <protection locked="0"/>
    </xf>
    <xf numFmtId="49" fontId="4" fillId="3" borderId="9" xfId="0" applyNumberFormat="1"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49" fontId="4" fillId="0" borderId="6" xfId="0" applyNumberFormat="1" applyFont="1" applyFill="1" applyBorder="1" applyAlignment="1" applyProtection="1">
      <alignment vertical="center"/>
      <protection locked="0"/>
    </xf>
    <xf numFmtId="49" fontId="4" fillId="0" borderId="9" xfId="0" applyNumberFormat="1" applyFont="1" applyFill="1" applyBorder="1" applyAlignment="1" applyProtection="1">
      <alignment vertical="center"/>
      <protection locked="0"/>
    </xf>
    <xf numFmtId="49" fontId="3" fillId="0" borderId="16" xfId="0" applyNumberFormat="1" applyFont="1" applyFill="1" applyBorder="1" applyAlignment="1" applyProtection="1">
      <alignment horizontal="left" vertical="center"/>
      <protection locked="0"/>
    </xf>
    <xf numFmtId="0" fontId="3" fillId="35" borderId="18" xfId="0" applyFont="1" applyFill="1" applyBorder="1" applyAlignment="1">
      <alignment horizontal="left" vertical="center"/>
    </xf>
    <xf numFmtId="0" fontId="3" fillId="35" borderId="34" xfId="0" applyFont="1" applyFill="1" applyBorder="1" applyAlignment="1">
      <alignment horizontal="left" vertical="center"/>
    </xf>
    <xf numFmtId="49" fontId="4" fillId="0" borderId="6" xfId="0" applyNumberFormat="1" applyFont="1" applyFill="1" applyBorder="1" applyAlignment="1" applyProtection="1">
      <alignment horizontal="left" vertical="center"/>
      <protection locked="0"/>
    </xf>
    <xf numFmtId="0" fontId="4" fillId="0" borderId="9"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49" fontId="4" fillId="0" borderId="6" xfId="0" applyNumberFormat="1" applyFont="1" applyFill="1" applyBorder="1" applyAlignment="1" applyProtection="1">
      <alignment vertical="center" wrapText="1"/>
      <protection locked="0"/>
    </xf>
    <xf numFmtId="49" fontId="4" fillId="0" borderId="9" xfId="0" applyNumberFormat="1" applyFont="1" applyFill="1" applyBorder="1" applyAlignment="1" applyProtection="1">
      <alignment vertical="center" wrapText="1"/>
      <protection locked="0"/>
    </xf>
    <xf numFmtId="49" fontId="3" fillId="4" borderId="17" xfId="0" applyNumberFormat="1" applyFont="1" applyFill="1" applyBorder="1" applyAlignment="1">
      <alignment horizontal="left" vertical="center"/>
    </xf>
    <xf numFmtId="0" fontId="3" fillId="34" borderId="33" xfId="0" applyFont="1" applyFill="1" applyBorder="1" applyAlignment="1" applyProtection="1">
      <alignment horizontal="left" vertical="center"/>
      <protection locked="0"/>
    </xf>
    <xf numFmtId="0" fontId="3" fillId="34" borderId="18" xfId="0" applyFont="1" applyFill="1" applyBorder="1" applyAlignment="1" applyProtection="1">
      <alignment horizontal="left" vertical="center"/>
      <protection locked="0"/>
    </xf>
    <xf numFmtId="0" fontId="3" fillId="34" borderId="34" xfId="0" applyFont="1" applyFill="1" applyBorder="1" applyAlignment="1" applyProtection="1">
      <alignment horizontal="left" vertical="center"/>
      <protection locked="0"/>
    </xf>
    <xf numFmtId="0" fontId="3" fillId="34" borderId="57" xfId="0" applyFont="1" applyFill="1" applyBorder="1" applyAlignment="1" applyProtection="1">
      <alignment horizontal="left" vertical="center"/>
      <protection locked="0"/>
    </xf>
    <xf numFmtId="0" fontId="3" fillId="34" borderId="0" xfId="0" applyFont="1" applyFill="1" applyBorder="1" applyAlignment="1" applyProtection="1">
      <alignment horizontal="left" vertical="center"/>
      <protection locked="0"/>
    </xf>
    <xf numFmtId="0" fontId="3" fillId="34" borderId="54" xfId="0" applyFont="1" applyFill="1" applyBorder="1" applyAlignment="1" applyProtection="1">
      <alignment horizontal="left" vertical="center"/>
      <protection locked="0"/>
    </xf>
    <xf numFmtId="0" fontId="3" fillId="34" borderId="17" xfId="0" applyFont="1" applyFill="1" applyBorder="1" applyAlignment="1" applyProtection="1">
      <alignment horizontal="left" vertical="center"/>
      <protection locked="0"/>
    </xf>
    <xf numFmtId="0" fontId="3" fillId="34" borderId="1" xfId="0" applyFont="1" applyFill="1" applyBorder="1" applyAlignment="1" applyProtection="1">
      <alignment horizontal="left" vertical="center"/>
      <protection locked="0"/>
    </xf>
    <xf numFmtId="0" fontId="3" fillId="34" borderId="29" xfId="0" applyFont="1" applyFill="1" applyBorder="1" applyAlignment="1" applyProtection="1">
      <alignment horizontal="left" vertical="center"/>
      <protection locked="0"/>
    </xf>
    <xf numFmtId="0" fontId="3" fillId="3" borderId="35"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49" fontId="3" fillId="4" borderId="74" xfId="0" applyNumberFormat="1" applyFont="1" applyFill="1" applyBorder="1" applyAlignment="1">
      <alignment horizontal="left" vertical="center"/>
    </xf>
    <xf numFmtId="49" fontId="3" fillId="4" borderId="37" xfId="0" applyNumberFormat="1" applyFont="1" applyFill="1" applyBorder="1" applyAlignment="1">
      <alignment horizontal="left" vertical="center"/>
    </xf>
    <xf numFmtId="49" fontId="3" fillId="34" borderId="16" xfId="0" applyNumberFormat="1" applyFont="1" applyFill="1" applyBorder="1" applyAlignment="1" applyProtection="1">
      <alignment horizontal="left" vertical="center"/>
      <protection locked="0"/>
    </xf>
    <xf numFmtId="49" fontId="3" fillId="34" borderId="10" xfId="0" applyNumberFormat="1" applyFont="1" applyFill="1" applyBorder="1" applyAlignment="1" applyProtection="1">
      <alignment horizontal="left" vertical="center"/>
      <protection locked="0"/>
    </xf>
    <xf numFmtId="49" fontId="3" fillId="34" borderId="4" xfId="0" applyNumberFormat="1" applyFont="1" applyFill="1" applyBorder="1" applyAlignment="1" applyProtection="1">
      <alignment horizontal="left" vertical="center"/>
      <protection locked="0"/>
    </xf>
    <xf numFmtId="0" fontId="3" fillId="4" borderId="53"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4" xfId="0" applyFont="1" applyFill="1" applyBorder="1" applyAlignment="1">
      <alignment horizontal="left" vertical="center" wrapText="1"/>
    </xf>
    <xf numFmtId="49" fontId="3" fillId="4" borderId="79" xfId="0" applyNumberFormat="1" applyFont="1" applyFill="1" applyBorder="1" applyAlignment="1">
      <alignment horizontal="left" vertical="center"/>
    </xf>
    <xf numFmtId="49" fontId="3" fillId="4" borderId="80"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3" fillId="4" borderId="36" xfId="0" applyNumberFormat="1" applyFont="1" applyFill="1" applyBorder="1" applyAlignment="1">
      <alignment horizontal="left" vertical="center"/>
    </xf>
    <xf numFmtId="49" fontId="3" fillId="3" borderId="2" xfId="0" applyNumberFormat="1" applyFont="1" applyFill="1" applyBorder="1" applyAlignment="1" applyProtection="1">
      <alignment horizontal="left" vertical="center" shrinkToFit="1"/>
      <protection locked="0"/>
    </xf>
    <xf numFmtId="49" fontId="3" fillId="3" borderId="31" xfId="0" applyNumberFormat="1" applyFont="1" applyFill="1" applyBorder="1" applyAlignment="1" applyProtection="1">
      <alignment horizontal="left" vertical="center" shrinkToFit="1"/>
      <protection locked="0"/>
    </xf>
    <xf numFmtId="0" fontId="3" fillId="34" borderId="48" xfId="0" applyFont="1" applyFill="1" applyBorder="1" applyAlignment="1" applyProtection="1">
      <alignment horizontal="left" vertical="center"/>
      <protection locked="0"/>
    </xf>
    <xf numFmtId="0" fontId="3" fillId="34" borderId="13" xfId="0" applyFont="1" applyFill="1" applyBorder="1" applyAlignment="1" applyProtection="1">
      <alignment horizontal="left" vertical="center"/>
      <protection locked="0"/>
    </xf>
    <xf numFmtId="0" fontId="3" fillId="34" borderId="49" xfId="0" applyFont="1" applyFill="1" applyBorder="1" applyAlignment="1" applyProtection="1">
      <alignment horizontal="left" vertical="center"/>
      <protection locked="0"/>
    </xf>
    <xf numFmtId="0" fontId="3" fillId="34" borderId="24" xfId="0" applyFont="1" applyFill="1" applyBorder="1" applyAlignment="1" applyProtection="1">
      <alignment horizontal="left" vertical="center"/>
      <protection locked="0"/>
    </xf>
    <xf numFmtId="0" fontId="3" fillId="34" borderId="2" xfId="0" applyFont="1" applyFill="1" applyBorder="1" applyAlignment="1" applyProtection="1">
      <alignment horizontal="left" vertical="center"/>
      <protection locked="0"/>
    </xf>
    <xf numFmtId="0" fontId="3" fillId="34" borderId="25"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shrinkToFit="1"/>
      <protection locked="0"/>
    </xf>
    <xf numFmtId="0" fontId="3" fillId="3" borderId="9" xfId="0" applyFont="1" applyFill="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49" fontId="3" fillId="4" borderId="6" xfId="0" applyNumberFormat="1"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4" borderId="11" xfId="0" applyNumberFormat="1" applyFont="1" applyFill="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10" borderId="9" xfId="0" applyFont="1" applyFill="1" applyBorder="1" applyAlignment="1" applyProtection="1">
      <alignment horizontal="center" vertical="center"/>
      <protection locked="0"/>
    </xf>
    <xf numFmtId="0" fontId="3" fillId="10" borderId="11" xfId="0" applyFont="1" applyFill="1" applyBorder="1" applyAlignment="1" applyProtection="1">
      <alignment horizontal="center" vertical="center"/>
      <protection locked="0"/>
    </xf>
    <xf numFmtId="49" fontId="0" fillId="3" borderId="6" xfId="0" applyNumberFormat="1" applyFont="1" applyFill="1" applyBorder="1" applyAlignment="1" applyProtection="1">
      <alignment horizontal="left" vertical="center"/>
      <protection locked="0"/>
    </xf>
    <xf numFmtId="49" fontId="0" fillId="3" borderId="9" xfId="0" applyNumberFormat="1" applyFont="1" applyFill="1" applyBorder="1" applyAlignment="1" applyProtection="1">
      <alignment horizontal="left" vertical="center"/>
      <protection locked="0"/>
    </xf>
    <xf numFmtId="49" fontId="0" fillId="3" borderId="10"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shrinkToFit="1"/>
      <protection locked="0"/>
    </xf>
    <xf numFmtId="49" fontId="3" fillId="3" borderId="5" xfId="0" applyNumberFormat="1" applyFont="1" applyFill="1" applyBorder="1" applyAlignment="1" applyProtection="1">
      <alignment horizontal="left" vertical="center" shrinkToFit="1"/>
      <protection locked="0"/>
    </xf>
    <xf numFmtId="49" fontId="3" fillId="4" borderId="19" xfId="0" applyNumberFormat="1" applyFont="1" applyFill="1" applyBorder="1" applyAlignment="1">
      <alignment horizontal="left" vertical="center"/>
    </xf>
    <xf numFmtId="0" fontId="3" fillId="34" borderId="33" xfId="0" applyFont="1" applyFill="1" applyBorder="1" applyAlignment="1" applyProtection="1">
      <alignment horizontal="center" vertical="center"/>
      <protection locked="0"/>
    </xf>
    <xf numFmtId="0" fontId="3" fillId="34" borderId="34" xfId="0" applyFont="1" applyFill="1" applyBorder="1" applyAlignment="1" applyProtection="1">
      <alignment horizontal="center" vertical="center"/>
      <protection locked="0"/>
    </xf>
    <xf numFmtId="0" fontId="3" fillId="34" borderId="57" xfId="0" applyFont="1" applyFill="1" applyBorder="1" applyAlignment="1" applyProtection="1">
      <alignment horizontal="center" vertical="center"/>
      <protection locked="0"/>
    </xf>
    <xf numFmtId="0" fontId="3" fillId="34" borderId="54" xfId="0" applyFont="1" applyFill="1" applyBorder="1" applyAlignment="1" applyProtection="1">
      <alignment horizontal="center" vertical="center"/>
      <protection locked="0"/>
    </xf>
    <xf numFmtId="0" fontId="3" fillId="34" borderId="29" xfId="0"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49" fontId="3" fillId="0" borderId="10" xfId="0" applyNumberFormat="1" applyFont="1" applyFill="1" applyBorder="1" applyAlignment="1" applyProtection="1">
      <alignment horizontal="left" vertical="center" shrinkToFit="1"/>
      <protection locked="0"/>
    </xf>
    <xf numFmtId="49" fontId="3" fillId="4" borderId="10" xfId="0" applyNumberFormat="1" applyFont="1" applyFill="1" applyBorder="1" applyAlignment="1">
      <alignment horizontal="left" vertical="center" wrapText="1"/>
    </xf>
    <xf numFmtId="0" fontId="3" fillId="34" borderId="11" xfId="0" applyFont="1" applyFill="1" applyBorder="1" applyAlignment="1" applyProtection="1">
      <alignment horizontal="center" vertical="center" shrinkToFit="1"/>
      <protection locked="0"/>
    </xf>
    <xf numFmtId="0" fontId="8" fillId="0" borderId="48"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57"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7"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3" fillId="8" borderId="48" xfId="0" applyFont="1" applyFill="1" applyBorder="1" applyAlignment="1">
      <alignment horizontal="left" vertical="center" wrapText="1"/>
    </xf>
    <xf numFmtId="0" fontId="3" fillId="8" borderId="13" xfId="0" applyFont="1" applyFill="1" applyBorder="1" applyAlignment="1">
      <alignment horizontal="left" vertical="center" wrapText="1"/>
    </xf>
    <xf numFmtId="0" fontId="3" fillId="8" borderId="57" xfId="0"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8" borderId="17"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4" borderId="57" xfId="0" applyFont="1" applyFill="1" applyBorder="1" applyAlignment="1">
      <alignment horizontal="left" vertical="center" wrapText="1"/>
    </xf>
    <xf numFmtId="49" fontId="3" fillId="39" borderId="48" xfId="0" applyNumberFormat="1" applyFont="1" applyFill="1" applyBorder="1" applyAlignment="1">
      <alignment horizontal="left" vertical="center" wrapText="1"/>
    </xf>
    <xf numFmtId="49" fontId="3" fillId="39" borderId="9" xfId="0" applyNumberFormat="1" applyFont="1" applyFill="1" applyBorder="1" applyAlignment="1">
      <alignment horizontal="left" vertical="center" wrapText="1"/>
    </xf>
    <xf numFmtId="49" fontId="3" fillId="39" borderId="9" xfId="0" applyNumberFormat="1" applyFont="1" applyFill="1" applyBorder="1" applyAlignment="1">
      <alignment horizontal="left" vertical="center"/>
    </xf>
    <xf numFmtId="49" fontId="3" fillId="39" borderId="10" xfId="0" applyNumberFormat="1" applyFont="1" applyFill="1" applyBorder="1" applyAlignment="1">
      <alignment horizontal="left" vertical="center"/>
    </xf>
    <xf numFmtId="0" fontId="3" fillId="34" borderId="39" xfId="0" applyFont="1" applyFill="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pplyProtection="1">
      <alignment vertical="center"/>
      <protection locked="0"/>
    </xf>
    <xf numFmtId="0" fontId="3" fillId="41"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48" xfId="0" applyFont="1" applyFill="1" applyBorder="1" applyAlignment="1" applyProtection="1">
      <alignment horizontal="left" vertical="top"/>
      <protection locked="0"/>
    </xf>
    <xf numFmtId="0" fontId="3" fillId="0" borderId="13" xfId="0" applyFont="1" applyFill="1" applyBorder="1" applyAlignment="1" applyProtection="1">
      <alignment horizontal="left" vertical="top"/>
      <protection locked="0"/>
    </xf>
    <xf numFmtId="0" fontId="3" fillId="0" borderId="14" xfId="0" applyFont="1" applyFill="1" applyBorder="1" applyAlignment="1" applyProtection="1">
      <alignment horizontal="left" vertical="top"/>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3" fillId="4" borderId="46" xfId="0" applyFont="1" applyFill="1" applyBorder="1" applyAlignment="1">
      <alignment horizontal="left" vertical="center" wrapText="1"/>
    </xf>
    <xf numFmtId="0" fontId="3" fillId="0" borderId="46"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0" fontId="3" fillId="0" borderId="0" xfId="0" applyFont="1" applyAlignment="1" applyProtection="1">
      <alignment vertical="center" wrapText="1"/>
      <protection locked="0"/>
    </xf>
    <xf numFmtId="49" fontId="3" fillId="4" borderId="57" xfId="0" applyNumberFormat="1" applyFont="1" applyFill="1" applyBorder="1" applyAlignment="1">
      <alignment horizontal="center" vertical="center"/>
    </xf>
    <xf numFmtId="49" fontId="3" fillId="4" borderId="17" xfId="0" applyNumberFormat="1" applyFont="1" applyFill="1" applyBorder="1" applyAlignment="1">
      <alignment horizontal="center" vertical="center"/>
    </xf>
    <xf numFmtId="49" fontId="3" fillId="4" borderId="17" xfId="0"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wrapText="1"/>
    </xf>
    <xf numFmtId="0" fontId="0" fillId="0" borderId="39" xfId="0" applyFont="1" applyBorder="1" applyAlignment="1">
      <alignment horizontal="center" vertical="center"/>
    </xf>
    <xf numFmtId="0" fontId="0" fillId="0" borderId="6"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xf>
    <xf numFmtId="178" fontId="0" fillId="0" borderId="6" xfId="0" applyNumberFormat="1" applyFont="1" applyBorder="1" applyAlignment="1">
      <alignment horizontal="center" vertical="center"/>
    </xf>
    <xf numFmtId="178" fontId="0" fillId="0" borderId="9" xfId="0" applyNumberFormat="1" applyFont="1" applyBorder="1" applyAlignment="1">
      <alignment horizontal="center" vertical="center"/>
    </xf>
    <xf numFmtId="197" fontId="0" fillId="0" borderId="9" xfId="0" applyNumberFormat="1" applyFont="1" applyBorder="1" applyAlignment="1">
      <alignment horizontal="center" vertical="center"/>
    </xf>
    <xf numFmtId="197" fontId="0" fillId="0" borderId="11" xfId="0" applyNumberFormat="1" applyFont="1" applyBorder="1" applyAlignment="1">
      <alignment horizontal="center" vertical="center"/>
    </xf>
    <xf numFmtId="0" fontId="0" fillId="0" borderId="39" xfId="0" applyFont="1" applyBorder="1" applyAlignment="1">
      <alignment horizontal="center" vertical="center" wrapText="1"/>
    </xf>
    <xf numFmtId="0" fontId="0" fillId="0" borderId="6" xfId="0" applyFont="1" applyBorder="1" applyAlignment="1">
      <alignment horizontal="right" vertical="center" shrinkToFit="1"/>
    </xf>
    <xf numFmtId="0" fontId="0" fillId="0" borderId="9" xfId="0" applyFont="1" applyBorder="1" applyAlignment="1">
      <alignment horizontal="right" vertical="center" shrinkToFit="1"/>
    </xf>
    <xf numFmtId="0" fontId="0" fillId="0" borderId="49" xfId="0" applyFont="1" applyBorder="1" applyAlignment="1">
      <alignment horizontal="center" vertical="center"/>
    </xf>
    <xf numFmtId="0" fontId="0" fillId="0" borderId="29" xfId="0" applyFont="1" applyBorder="1" applyAlignment="1">
      <alignment horizontal="center" vertical="center"/>
    </xf>
    <xf numFmtId="0" fontId="0" fillId="0" borderId="13" xfId="0" applyFont="1" applyBorder="1" applyAlignment="1">
      <alignment horizontal="left" vertical="center" wrapText="1"/>
    </xf>
    <xf numFmtId="0" fontId="0" fillId="0" borderId="49" xfId="0" applyFont="1" applyBorder="1" applyAlignment="1">
      <alignment horizontal="left" vertical="center" wrapText="1"/>
    </xf>
    <xf numFmtId="0" fontId="0" fillId="0" borderId="1" xfId="0" applyFont="1" applyBorder="1" applyAlignment="1">
      <alignment horizontal="left" vertical="center" wrapText="1"/>
    </xf>
    <xf numFmtId="0" fontId="0" fillId="0" borderId="29" xfId="0" applyFont="1" applyBorder="1" applyAlignment="1">
      <alignment horizontal="left" vertical="center" wrapText="1"/>
    </xf>
    <xf numFmtId="0" fontId="0" fillId="0" borderId="48" xfId="0" applyFont="1" applyBorder="1" applyAlignment="1">
      <alignment horizontal="right" vertical="center"/>
    </xf>
    <xf numFmtId="0" fontId="0" fillId="0" borderId="13" xfId="0" applyFont="1" applyBorder="1" applyAlignment="1">
      <alignment horizontal="right" vertical="center"/>
    </xf>
    <xf numFmtId="0" fontId="0" fillId="0" borderId="17" xfId="0" applyFont="1" applyBorder="1" applyAlignment="1">
      <alignment horizontal="right" vertical="center"/>
    </xf>
    <xf numFmtId="0" fontId="0" fillId="0" borderId="1" xfId="0" applyFont="1" applyBorder="1" applyAlignment="1">
      <alignment horizontal="right" vertical="center"/>
    </xf>
    <xf numFmtId="198" fontId="0" fillId="0" borderId="48" xfId="0" applyNumberFormat="1" applyFont="1" applyBorder="1" applyAlignment="1">
      <alignment horizontal="center" vertical="center"/>
    </xf>
    <xf numFmtId="198" fontId="0" fillId="0" borderId="13" xfId="0" applyNumberFormat="1" applyFont="1" applyBorder="1" applyAlignment="1">
      <alignment horizontal="center" vertical="center"/>
    </xf>
    <xf numFmtId="198" fontId="0" fillId="0" borderId="17" xfId="0" applyNumberFormat="1" applyFont="1" applyBorder="1" applyAlignment="1">
      <alignment horizontal="center" vertical="center"/>
    </xf>
    <xf numFmtId="198" fontId="0" fillId="0" borderId="1" xfId="0" applyNumberFormat="1" applyFont="1" applyBorder="1" applyAlignment="1">
      <alignment horizontal="center" vertical="center"/>
    </xf>
    <xf numFmtId="0" fontId="0" fillId="0" borderId="48"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48" xfId="0" applyFont="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11" xfId="0" applyFont="1" applyBorder="1" applyAlignment="1">
      <alignment horizontal="left" vertical="center" wrapText="1"/>
    </xf>
    <xf numFmtId="0" fontId="7" fillId="0" borderId="46"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52"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center" shrinkToFit="1"/>
      <protection locked="0"/>
    </xf>
    <xf numFmtId="0" fontId="3" fillId="4" borderId="19" xfId="0" applyFont="1" applyFill="1" applyBorder="1" applyAlignment="1">
      <alignment horizontal="left" vertical="center"/>
    </xf>
    <xf numFmtId="0" fontId="3" fillId="4" borderId="7" xfId="0" applyFont="1" applyFill="1" applyBorder="1" applyAlignment="1">
      <alignment vertical="center"/>
    </xf>
    <xf numFmtId="0" fontId="3" fillId="4" borderId="74" xfId="0" applyFont="1" applyFill="1" applyBorder="1" applyAlignment="1">
      <alignment vertical="center"/>
    </xf>
    <xf numFmtId="0" fontId="7" fillId="0" borderId="76"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7" fillId="0" borderId="78"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3" fillId="34" borderId="76" xfId="0" applyFont="1" applyFill="1" applyBorder="1" applyAlignment="1" applyProtection="1">
      <alignment horizontal="center" vertical="center"/>
      <protection locked="0"/>
    </xf>
    <xf numFmtId="0" fontId="3" fillId="34" borderId="78" xfId="0" applyFont="1" applyFill="1" applyBorder="1" applyAlignment="1" applyProtection="1">
      <alignment horizontal="center" vertical="center"/>
      <protection locked="0"/>
    </xf>
    <xf numFmtId="0" fontId="3" fillId="4" borderId="77"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53" xfId="0" applyFont="1" applyFill="1" applyBorder="1" applyAlignment="1">
      <alignment horizontal="center" vertical="center" textRotation="255"/>
    </xf>
    <xf numFmtId="0" fontId="3" fillId="4" borderId="34" xfId="0" applyFont="1" applyFill="1" applyBorder="1" applyAlignment="1">
      <alignment horizontal="center" vertical="center" textRotation="255"/>
    </xf>
    <xf numFmtId="0" fontId="3" fillId="4" borderId="26" xfId="0" applyFont="1" applyFill="1" applyBorder="1" applyAlignment="1">
      <alignment horizontal="center" vertical="center" textRotation="255"/>
    </xf>
    <xf numFmtId="0" fontId="3" fillId="4" borderId="54" xfId="0" applyFont="1" applyFill="1" applyBorder="1" applyAlignment="1">
      <alignment horizontal="center" vertical="center" textRotation="255"/>
    </xf>
    <xf numFmtId="0" fontId="3" fillId="4" borderId="23" xfId="0" applyFont="1" applyFill="1" applyBorder="1" applyAlignment="1">
      <alignment horizontal="center" vertical="center" textRotation="255"/>
    </xf>
    <xf numFmtId="0" fontId="3" fillId="4" borderId="25" xfId="0" applyFont="1" applyFill="1" applyBorder="1" applyAlignment="1">
      <alignment horizontal="center" vertical="center" textRotation="255"/>
    </xf>
    <xf numFmtId="0" fontId="3" fillId="4" borderId="81" xfId="0" applyFont="1" applyFill="1" applyBorder="1" applyAlignment="1" applyProtection="1">
      <alignment horizontal="left" vertical="center" shrinkToFit="1"/>
      <protection locked="0"/>
    </xf>
    <xf numFmtId="0" fontId="3" fillId="4" borderId="88" xfId="0" applyFont="1" applyFill="1" applyBorder="1" applyAlignment="1" applyProtection="1">
      <alignment horizontal="left" vertical="center" shrinkToFit="1"/>
      <protection locked="0"/>
    </xf>
    <xf numFmtId="0" fontId="3" fillId="4" borderId="82" xfId="0" applyFont="1" applyFill="1" applyBorder="1" applyAlignment="1" applyProtection="1">
      <alignment horizontal="left" vertical="center" shrinkToFit="1"/>
      <protection locked="0"/>
    </xf>
    <xf numFmtId="0" fontId="3" fillId="4" borderId="83" xfId="0" applyFont="1" applyFill="1" applyBorder="1" applyAlignment="1" applyProtection="1">
      <alignment horizontal="left" vertical="center" shrinkToFit="1"/>
      <protection locked="0"/>
    </xf>
    <xf numFmtId="0" fontId="3" fillId="4" borderId="89" xfId="0" applyFont="1" applyFill="1" applyBorder="1" applyAlignment="1" applyProtection="1">
      <alignment horizontal="left" vertical="center" shrinkToFit="1"/>
      <protection locked="0"/>
    </xf>
    <xf numFmtId="0" fontId="3" fillId="4" borderId="84" xfId="0" applyFont="1" applyFill="1" applyBorder="1" applyAlignment="1" applyProtection="1">
      <alignment horizontal="left" vertical="center" shrinkToFit="1"/>
      <protection locked="0"/>
    </xf>
    <xf numFmtId="0" fontId="3" fillId="4" borderId="33" xfId="0" applyFont="1" applyFill="1" applyBorder="1" applyAlignment="1">
      <alignment horizontal="left" vertical="center"/>
    </xf>
    <xf numFmtId="0" fontId="3" fillId="4" borderId="3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4" borderId="81" xfId="0" applyFont="1" applyFill="1" applyBorder="1" applyAlignment="1" applyProtection="1">
      <alignment horizontal="center" vertical="center"/>
      <protection locked="0"/>
    </xf>
    <xf numFmtId="0" fontId="3" fillId="34" borderId="82" xfId="0" applyFont="1" applyFill="1" applyBorder="1" applyAlignment="1" applyProtection="1">
      <alignment horizontal="center" vertical="center"/>
      <protection locked="0"/>
    </xf>
    <xf numFmtId="0" fontId="3" fillId="0" borderId="81" xfId="0" applyFont="1" applyFill="1" applyBorder="1" applyAlignment="1" applyProtection="1">
      <alignment horizontal="left" vertical="center"/>
      <protection locked="0"/>
    </xf>
    <xf numFmtId="0" fontId="3" fillId="0" borderId="88" xfId="0" applyFont="1" applyFill="1" applyBorder="1" applyAlignment="1" applyProtection="1">
      <alignment horizontal="left" vertical="center"/>
      <protection locked="0"/>
    </xf>
    <xf numFmtId="0" fontId="3" fillId="0" borderId="82" xfId="0" applyFont="1" applyFill="1" applyBorder="1" applyAlignment="1" applyProtection="1">
      <alignment horizontal="left" vertical="center"/>
      <protection locked="0"/>
    </xf>
    <xf numFmtId="0" fontId="3" fillId="0" borderId="91" xfId="0" applyFont="1" applyFill="1" applyBorder="1" applyAlignment="1" applyProtection="1">
      <alignment horizontal="left" vertical="center"/>
      <protection locked="0"/>
    </xf>
    <xf numFmtId="0" fontId="3" fillId="0" borderId="83" xfId="0" applyFont="1" applyFill="1" applyBorder="1" applyAlignment="1" applyProtection="1">
      <alignment horizontal="left" vertical="center"/>
      <protection locked="0"/>
    </xf>
    <xf numFmtId="0" fontId="3" fillId="0" borderId="89" xfId="0" applyFont="1" applyFill="1" applyBorder="1" applyAlignment="1" applyProtection="1">
      <alignment horizontal="left" vertical="center"/>
      <protection locked="0"/>
    </xf>
    <xf numFmtId="0" fontId="3" fillId="0" borderId="92" xfId="0" applyFont="1" applyFill="1" applyBorder="1" applyAlignment="1" applyProtection="1">
      <alignment horizontal="left" vertical="center"/>
      <protection locked="0"/>
    </xf>
    <xf numFmtId="0" fontId="3" fillId="34" borderId="83" xfId="0" applyFont="1" applyFill="1" applyBorder="1" applyAlignment="1" applyProtection="1">
      <alignment horizontal="center" vertical="center"/>
      <protection locked="0"/>
    </xf>
    <xf numFmtId="0" fontId="3" fillId="34" borderId="84" xfId="0" applyFont="1" applyFill="1" applyBorder="1" applyAlignment="1" applyProtection="1">
      <alignment horizontal="center" vertical="center"/>
      <protection locked="0"/>
    </xf>
    <xf numFmtId="0" fontId="3" fillId="0" borderId="84" xfId="0" applyFont="1" applyFill="1" applyBorder="1" applyAlignment="1" applyProtection="1">
      <alignment horizontal="left" vertical="center"/>
      <protection locked="0"/>
    </xf>
    <xf numFmtId="0" fontId="3" fillId="4" borderId="85" xfId="0" applyFont="1" applyFill="1" applyBorder="1" applyAlignment="1" applyProtection="1">
      <alignment horizontal="left" vertical="center" shrinkToFit="1"/>
      <protection locked="0"/>
    </xf>
    <xf numFmtId="0" fontId="3" fillId="4" borderId="90" xfId="0" applyFont="1" applyFill="1" applyBorder="1" applyAlignment="1" applyProtection="1">
      <alignment horizontal="left" vertical="center" shrinkToFit="1"/>
      <protection locked="0"/>
    </xf>
    <xf numFmtId="0" fontId="3" fillId="4" borderId="86" xfId="0" applyFont="1" applyFill="1" applyBorder="1" applyAlignment="1" applyProtection="1">
      <alignment horizontal="left" vertical="center" shrinkToFit="1"/>
      <protection locked="0"/>
    </xf>
    <xf numFmtId="0" fontId="3" fillId="34" borderId="85" xfId="0" applyFont="1" applyFill="1" applyBorder="1" applyAlignment="1" applyProtection="1">
      <alignment horizontal="center" vertical="center"/>
      <protection locked="0"/>
    </xf>
    <xf numFmtId="0" fontId="3" fillId="34" borderId="86" xfId="0" applyFont="1" applyFill="1" applyBorder="1" applyAlignment="1" applyProtection="1">
      <alignment horizontal="center" vertical="center"/>
      <protection locked="0"/>
    </xf>
    <xf numFmtId="0" fontId="3" fillId="0" borderId="85" xfId="0" applyFont="1" applyFill="1" applyBorder="1" applyAlignment="1" applyProtection="1">
      <alignment horizontal="left" vertical="center"/>
      <protection locked="0"/>
    </xf>
    <xf numFmtId="0" fontId="3" fillId="0" borderId="90" xfId="0" applyFont="1" applyFill="1" applyBorder="1" applyAlignment="1" applyProtection="1">
      <alignment horizontal="left" vertical="center"/>
      <protection locked="0"/>
    </xf>
    <xf numFmtId="0" fontId="3" fillId="0" borderId="86" xfId="0" applyFont="1" applyFill="1" applyBorder="1" applyAlignment="1" applyProtection="1">
      <alignment horizontal="left" vertical="center"/>
      <protection locked="0"/>
    </xf>
    <xf numFmtId="0" fontId="3" fillId="0" borderId="87" xfId="0" applyFont="1" applyFill="1" applyBorder="1" applyAlignment="1" applyProtection="1">
      <alignment horizontal="left" vertical="center"/>
      <protection locked="0"/>
    </xf>
    <xf numFmtId="0" fontId="3" fillId="4" borderId="53" xfId="0" applyFont="1" applyFill="1" applyBorder="1" applyAlignment="1">
      <alignment horizontal="center" vertical="center" textRotation="255" wrapText="1"/>
    </xf>
    <xf numFmtId="0" fontId="3" fillId="4" borderId="34" xfId="0" applyFont="1" applyFill="1" applyBorder="1" applyAlignment="1">
      <alignment horizontal="center" vertical="center" textRotation="255" wrapText="1"/>
    </xf>
    <xf numFmtId="0" fontId="3" fillId="4" borderId="26" xfId="0" applyFont="1" applyFill="1" applyBorder="1" applyAlignment="1">
      <alignment horizontal="center" vertical="center" textRotation="255" wrapText="1"/>
    </xf>
    <xf numFmtId="0" fontId="3" fillId="4" borderId="54" xfId="0" applyFont="1" applyFill="1" applyBorder="1" applyAlignment="1">
      <alignment horizontal="center" vertical="center" textRotation="255" wrapText="1"/>
    </xf>
    <xf numFmtId="0" fontId="3" fillId="4" borderId="23" xfId="0" applyFont="1" applyFill="1" applyBorder="1" applyAlignment="1">
      <alignment horizontal="center" vertical="center" textRotation="255" wrapText="1"/>
    </xf>
    <xf numFmtId="0" fontId="3" fillId="4" borderId="25" xfId="0" applyFont="1" applyFill="1" applyBorder="1" applyAlignment="1">
      <alignment horizontal="center" vertical="center" textRotation="255" wrapText="1"/>
    </xf>
    <xf numFmtId="0" fontId="0" fillId="0" borderId="18" xfId="0" applyFont="1" applyBorder="1" applyAlignment="1">
      <alignment horizontal="left" vertical="top" wrapText="1"/>
    </xf>
    <xf numFmtId="0" fontId="0" fillId="0" borderId="18" xfId="0" applyFont="1" applyBorder="1" applyAlignment="1">
      <alignment horizontal="left" vertical="top"/>
    </xf>
    <xf numFmtId="0" fontId="0" fillId="0" borderId="0" xfId="0" applyFont="1" applyAlignment="1">
      <alignment vertical="top"/>
    </xf>
    <xf numFmtId="0" fontId="9" fillId="35" borderId="6" xfId="0" applyFont="1" applyFill="1" applyBorder="1" applyAlignment="1">
      <alignment horizontal="center" vertical="center" shrinkToFit="1"/>
    </xf>
    <xf numFmtId="0" fontId="9" fillId="35" borderId="39" xfId="0" applyFont="1" applyFill="1" applyBorder="1" applyAlignment="1">
      <alignment horizontal="center" vertical="center" shrinkToFit="1"/>
    </xf>
    <xf numFmtId="0" fontId="9" fillId="35" borderId="11" xfId="0" applyFont="1" applyFill="1" applyBorder="1" applyAlignment="1">
      <alignment horizontal="center" vertical="center" shrinkToFit="1"/>
    </xf>
    <xf numFmtId="0" fontId="9" fillId="35" borderId="39" xfId="0" applyFont="1" applyFill="1" applyBorder="1" applyAlignment="1">
      <alignment horizontal="left" vertical="center" shrinkToFit="1"/>
    </xf>
    <xf numFmtId="49" fontId="3" fillId="37" borderId="28" xfId="0" applyNumberFormat="1" applyFont="1" applyFill="1" applyBorder="1" applyAlignment="1">
      <alignment horizontal="left" vertical="center" shrinkToFit="1"/>
    </xf>
    <xf numFmtId="49" fontId="3" fillId="37" borderId="9" xfId="0" applyNumberFormat="1" applyFont="1" applyFill="1" applyBorder="1" applyAlignment="1">
      <alignment horizontal="left" vertical="center" shrinkToFit="1"/>
    </xf>
    <xf numFmtId="49" fontId="3" fillId="37" borderId="11" xfId="0" applyNumberFormat="1" applyFont="1" applyFill="1" applyBorder="1" applyAlignment="1">
      <alignment horizontal="left" vertical="center" shrinkToFit="1"/>
    </xf>
    <xf numFmtId="0" fontId="3" fillId="42" borderId="6" xfId="0" applyFont="1" applyFill="1" applyBorder="1" applyAlignment="1" applyProtection="1">
      <alignment horizontal="center" vertical="center" shrinkToFit="1"/>
      <protection locked="0"/>
    </xf>
    <xf numFmtId="0" fontId="3" fillId="42" borderId="9" xfId="0" applyFont="1" applyFill="1" applyBorder="1" applyAlignment="1" applyProtection="1">
      <alignment horizontal="center" vertical="center" shrinkToFit="1"/>
      <protection locked="0"/>
    </xf>
    <xf numFmtId="0" fontId="3" fillId="42" borderId="11" xfId="0" applyFont="1" applyFill="1" applyBorder="1" applyAlignment="1" applyProtection="1">
      <alignment horizontal="center" vertical="center" shrinkToFit="1"/>
      <protection locked="0"/>
    </xf>
    <xf numFmtId="3" fontId="3" fillId="37" borderId="6" xfId="0" applyNumberFormat="1" applyFont="1" applyFill="1" applyBorder="1" applyAlignment="1">
      <alignment horizontal="right" vertical="center" shrinkToFit="1"/>
    </xf>
    <xf numFmtId="3" fontId="3" fillId="37" borderId="9" xfId="0" applyNumberFormat="1" applyFont="1" applyFill="1" applyBorder="1" applyAlignment="1">
      <alignment horizontal="right" vertical="center" shrinkToFit="1"/>
    </xf>
    <xf numFmtId="3" fontId="3" fillId="37" borderId="11" xfId="0" applyNumberFormat="1" applyFont="1" applyFill="1" applyBorder="1" applyAlignment="1">
      <alignment horizontal="right" vertical="center" shrinkToFit="1"/>
    </xf>
    <xf numFmtId="192" fontId="7" fillId="38" borderId="15" xfId="41" applyNumberFormat="1" applyFont="1" applyFill="1" applyBorder="1" applyAlignment="1">
      <alignment horizontal="left" vertical="center" shrinkToFit="1"/>
    </xf>
    <xf numFmtId="192" fontId="7" fillId="38" borderId="16" xfId="41" applyNumberFormat="1" applyFont="1" applyFill="1" applyBorder="1" applyAlignment="1">
      <alignment horizontal="left" vertical="center" shrinkToFit="1"/>
    </xf>
    <xf numFmtId="3" fontId="3" fillId="37" borderId="6" xfId="0" applyNumberFormat="1" applyFont="1" applyFill="1" applyBorder="1" applyAlignment="1">
      <alignment horizontal="left" vertical="center"/>
    </xf>
    <xf numFmtId="3" fontId="3" fillId="37" borderId="9" xfId="0" applyNumberFormat="1" applyFont="1" applyFill="1" applyBorder="1" applyAlignment="1">
      <alignment horizontal="left" vertical="center"/>
    </xf>
    <xf numFmtId="3" fontId="3" fillId="37" borderId="10" xfId="0" applyNumberFormat="1" applyFont="1" applyFill="1" applyBorder="1" applyAlignment="1">
      <alignment horizontal="left" vertical="center"/>
    </xf>
    <xf numFmtId="49" fontId="3" fillId="38" borderId="0" xfId="0" applyNumberFormat="1" applyFont="1" applyFill="1" applyAlignment="1">
      <alignment horizontal="left" vertical="top" wrapText="1"/>
    </xf>
    <xf numFmtId="49" fontId="11" fillId="38" borderId="0" xfId="0" applyNumberFormat="1" applyFont="1" applyFill="1" applyBorder="1" applyAlignment="1">
      <alignment horizontal="left" vertical="center"/>
    </xf>
    <xf numFmtId="3" fontId="44" fillId="37" borderId="6" xfId="0" applyNumberFormat="1" applyFont="1" applyFill="1" applyBorder="1" applyAlignment="1">
      <alignment horizontal="left" vertical="center" wrapText="1"/>
    </xf>
    <xf numFmtId="3" fontId="44" fillId="37" borderId="9" xfId="0" applyNumberFormat="1" applyFont="1" applyFill="1" applyBorder="1" applyAlignment="1">
      <alignment horizontal="left" vertical="center" wrapText="1"/>
    </xf>
    <xf numFmtId="3" fontId="44" fillId="37" borderId="10" xfId="0" applyNumberFormat="1" applyFont="1" applyFill="1" applyBorder="1" applyAlignment="1">
      <alignment horizontal="left" vertical="center" wrapText="1"/>
    </xf>
    <xf numFmtId="49" fontId="3" fillId="37" borderId="28" xfId="0" applyNumberFormat="1" applyFont="1" applyFill="1" applyBorder="1" applyAlignment="1">
      <alignment horizontal="center" vertical="center"/>
    </xf>
    <xf numFmtId="49" fontId="3" fillId="37" borderId="9" xfId="0" applyNumberFormat="1" applyFont="1" applyFill="1" applyBorder="1" applyAlignment="1">
      <alignment horizontal="center" vertical="center"/>
    </xf>
    <xf numFmtId="49" fontId="3" fillId="37" borderId="11" xfId="0" applyNumberFormat="1" applyFont="1" applyFill="1" applyBorder="1" applyAlignment="1">
      <alignment horizontal="center" vertical="center"/>
    </xf>
    <xf numFmtId="0" fontId="3" fillId="42" borderId="46" xfId="0" applyFont="1" applyFill="1" applyBorder="1" applyAlignment="1" applyProtection="1">
      <alignment horizontal="center" vertical="center"/>
      <protection locked="0"/>
    </xf>
    <xf numFmtId="0" fontId="3" fillId="42" borderId="15" xfId="0" applyFont="1" applyFill="1" applyBorder="1" applyAlignment="1" applyProtection="1">
      <alignment horizontal="center" vertical="center"/>
      <protection locked="0"/>
    </xf>
    <xf numFmtId="0" fontId="3" fillId="42" borderId="52" xfId="0" applyFont="1" applyFill="1" applyBorder="1" applyAlignment="1" applyProtection="1">
      <alignment horizontal="center" vertical="center"/>
      <protection locked="0"/>
    </xf>
    <xf numFmtId="0" fontId="3" fillId="42" borderId="48" xfId="0" applyFont="1" applyFill="1" applyBorder="1" applyAlignment="1" applyProtection="1">
      <alignment horizontal="center" vertical="center" shrinkToFit="1"/>
      <protection locked="0"/>
    </xf>
    <xf numFmtId="0" fontId="3" fillId="42" borderId="13" xfId="0" applyFont="1" applyFill="1" applyBorder="1" applyAlignment="1" applyProtection="1">
      <alignment horizontal="center" vertical="center" shrinkToFit="1"/>
      <protection locked="0"/>
    </xf>
    <xf numFmtId="0" fontId="3" fillId="42" borderId="49" xfId="0" applyFont="1" applyFill="1" applyBorder="1" applyAlignment="1" applyProtection="1">
      <alignment horizontal="center" vertical="center" shrinkToFit="1"/>
      <protection locked="0"/>
    </xf>
    <xf numFmtId="0" fontId="3" fillId="42" borderId="57" xfId="0" applyFont="1" applyFill="1" applyBorder="1" applyAlignment="1" applyProtection="1">
      <alignment horizontal="center" vertical="center" shrinkToFit="1"/>
      <protection locked="0"/>
    </xf>
    <xf numFmtId="0" fontId="3" fillId="42" borderId="0" xfId="0" applyFont="1" applyFill="1" applyBorder="1" applyAlignment="1" applyProtection="1">
      <alignment horizontal="center" vertical="center" shrinkToFit="1"/>
      <protection locked="0"/>
    </xf>
    <xf numFmtId="0" fontId="3" fillId="42" borderId="54" xfId="0" applyFont="1" applyFill="1" applyBorder="1" applyAlignment="1" applyProtection="1">
      <alignment horizontal="center" vertical="center" shrinkToFit="1"/>
      <protection locked="0"/>
    </xf>
    <xf numFmtId="0" fontId="3" fillId="42" borderId="17" xfId="0" applyFont="1" applyFill="1" applyBorder="1" applyAlignment="1" applyProtection="1">
      <alignment horizontal="center" vertical="center" shrinkToFit="1"/>
      <protection locked="0"/>
    </xf>
    <xf numFmtId="0" fontId="3" fillId="42" borderId="1" xfId="0" applyFont="1" applyFill="1" applyBorder="1" applyAlignment="1" applyProtection="1">
      <alignment horizontal="center" vertical="center" shrinkToFit="1"/>
      <protection locked="0"/>
    </xf>
    <xf numFmtId="0" fontId="3" fillId="42" borderId="29" xfId="0" applyFont="1" applyFill="1" applyBorder="1" applyAlignment="1" applyProtection="1">
      <alignment horizontal="center" vertical="center" shrinkToFit="1"/>
      <protection locked="0"/>
    </xf>
    <xf numFmtId="0" fontId="3" fillId="42" borderId="6" xfId="0" applyNumberFormat="1" applyFont="1" applyFill="1" applyBorder="1" applyAlignment="1" applyProtection="1">
      <alignment horizontal="right" vertical="center" shrinkToFit="1"/>
      <protection locked="0"/>
    </xf>
    <xf numFmtId="0" fontId="3" fillId="42" borderId="9" xfId="0" applyNumberFormat="1" applyFont="1" applyFill="1" applyBorder="1" applyAlignment="1" applyProtection="1">
      <alignment horizontal="right" vertical="center" shrinkToFit="1"/>
      <protection locked="0"/>
    </xf>
    <xf numFmtId="0" fontId="3" fillId="42" borderId="11" xfId="0" applyNumberFormat="1" applyFont="1" applyFill="1" applyBorder="1" applyAlignment="1" applyProtection="1">
      <alignment horizontal="right" vertical="center" shrinkToFit="1"/>
      <protection locked="0"/>
    </xf>
    <xf numFmtId="187" fontId="8" fillId="37" borderId="35" xfId="0" applyNumberFormat="1" applyFont="1" applyFill="1" applyBorder="1" applyAlignment="1">
      <alignment horizontal="center" vertical="center"/>
    </xf>
    <xf numFmtId="187" fontId="8" fillId="37" borderId="3" xfId="0" applyNumberFormat="1" applyFont="1" applyFill="1" applyBorder="1" applyAlignment="1">
      <alignment horizontal="center" vertical="center"/>
    </xf>
    <xf numFmtId="187" fontId="8" fillId="37" borderId="22" xfId="0" applyNumberFormat="1" applyFont="1" applyFill="1" applyBorder="1" applyAlignment="1">
      <alignment horizontal="center" vertical="center"/>
    </xf>
    <xf numFmtId="0" fontId="0" fillId="38" borderId="57" xfId="0" applyFont="1" applyFill="1" applyBorder="1" applyAlignment="1">
      <alignment horizontal="center" vertical="center"/>
    </xf>
    <xf numFmtId="0" fontId="0" fillId="38" borderId="0" xfId="0" applyFont="1" applyFill="1" applyBorder="1" applyAlignment="1">
      <alignment horizontal="center" vertical="center"/>
    </xf>
    <xf numFmtId="0" fontId="0" fillId="38" borderId="12" xfId="0" applyFont="1" applyFill="1" applyBorder="1" applyAlignment="1">
      <alignment horizontal="center" vertical="center"/>
    </xf>
    <xf numFmtId="0" fontId="0" fillId="38" borderId="24" xfId="0" applyFont="1" applyFill="1" applyBorder="1" applyAlignment="1">
      <alignment horizontal="center" vertical="center"/>
    </xf>
    <xf numFmtId="0" fontId="0" fillId="38" borderId="2" xfId="0" applyFont="1" applyFill="1" applyBorder="1" applyAlignment="1">
      <alignment horizontal="center" vertical="center"/>
    </xf>
    <xf numFmtId="0" fontId="0" fillId="38" borderId="31" xfId="0" applyFont="1" applyFill="1" applyBorder="1" applyAlignment="1">
      <alignment horizontal="center" vertical="center"/>
    </xf>
    <xf numFmtId="49" fontId="8" fillId="37" borderId="35" xfId="0" applyNumberFormat="1" applyFont="1" applyFill="1" applyBorder="1" applyAlignment="1">
      <alignment horizontal="center" vertical="center"/>
    </xf>
    <xf numFmtId="49" fontId="8" fillId="37" borderId="3" xfId="0" applyNumberFormat="1" applyFont="1" applyFill="1" applyBorder="1" applyAlignment="1">
      <alignment horizontal="center" vertical="center"/>
    </xf>
    <xf numFmtId="49" fontId="8" fillId="37" borderId="22" xfId="0" applyNumberFormat="1" applyFont="1" applyFill="1" applyBorder="1" applyAlignment="1">
      <alignment horizontal="center" vertical="center"/>
    </xf>
    <xf numFmtId="49" fontId="3" fillId="37" borderId="35" xfId="0" applyNumberFormat="1" applyFont="1" applyFill="1" applyBorder="1" applyAlignment="1">
      <alignment horizontal="center" vertical="center" shrinkToFit="1"/>
    </xf>
    <xf numFmtId="49" fontId="3" fillId="37" borderId="3" xfId="0" applyNumberFormat="1" applyFont="1" applyFill="1" applyBorder="1" applyAlignment="1">
      <alignment horizontal="center" vertical="center" shrinkToFit="1"/>
    </xf>
    <xf numFmtId="49" fontId="3" fillId="37" borderId="22" xfId="0" applyNumberFormat="1" applyFont="1" applyFill="1" applyBorder="1" applyAlignment="1">
      <alignment horizontal="center" vertical="center" shrinkToFit="1"/>
    </xf>
    <xf numFmtId="187" fontId="3" fillId="37" borderId="35" xfId="0" applyNumberFormat="1" applyFont="1" applyFill="1" applyBorder="1" applyAlignment="1">
      <alignment horizontal="center" vertical="center"/>
    </xf>
    <xf numFmtId="187" fontId="3" fillId="37" borderId="3" xfId="0" applyNumberFormat="1" applyFont="1" applyFill="1" applyBorder="1" applyAlignment="1">
      <alignment horizontal="center" vertical="center"/>
    </xf>
    <xf numFmtId="187" fontId="3" fillId="37" borderId="22" xfId="0" applyNumberFormat="1" applyFont="1" applyFill="1" applyBorder="1" applyAlignment="1">
      <alignment horizontal="center" vertical="center"/>
    </xf>
    <xf numFmtId="49" fontId="8" fillId="37" borderId="6" xfId="0" applyNumberFormat="1" applyFont="1" applyFill="1" applyBorder="1" applyAlignment="1">
      <alignment horizontal="center" vertical="center" shrinkToFit="1"/>
    </xf>
    <xf numFmtId="49" fontId="8" fillId="37" borderId="9" xfId="0" applyNumberFormat="1" applyFont="1" applyFill="1" applyBorder="1" applyAlignment="1">
      <alignment horizontal="center" vertical="center" shrinkToFit="1"/>
    </xf>
    <xf numFmtId="49" fontId="8" fillId="37" borderId="11" xfId="0" applyNumberFormat="1" applyFont="1" applyFill="1" applyBorder="1" applyAlignment="1">
      <alignment horizontal="center" vertical="center" shrinkToFit="1"/>
    </xf>
    <xf numFmtId="49" fontId="12" fillId="37" borderId="6" xfId="0" applyNumberFormat="1" applyFont="1" applyFill="1" applyBorder="1" applyAlignment="1">
      <alignment horizontal="center" vertical="center" wrapText="1" shrinkToFit="1"/>
    </xf>
    <xf numFmtId="49" fontId="12" fillId="37" borderId="9" xfId="0" applyNumberFormat="1" applyFont="1" applyFill="1" applyBorder="1" applyAlignment="1">
      <alignment horizontal="center" vertical="center" wrapText="1" shrinkToFit="1"/>
    </xf>
    <xf numFmtId="49" fontId="12" fillId="37" borderId="11" xfId="0" applyNumberFormat="1" applyFont="1" applyFill="1" applyBorder="1" applyAlignment="1">
      <alignment horizontal="center" vertical="center" wrapText="1" shrinkToFit="1"/>
    </xf>
    <xf numFmtId="0" fontId="8" fillId="37" borderId="6" xfId="0" applyFont="1" applyFill="1" applyBorder="1" applyAlignment="1">
      <alignment horizontal="center" vertical="center"/>
    </xf>
    <xf numFmtId="0" fontId="8" fillId="37" borderId="9" xfId="0" applyFont="1" applyFill="1" applyBorder="1" applyAlignment="1">
      <alignment horizontal="center" vertical="center"/>
    </xf>
    <xf numFmtId="0" fontId="8" fillId="37" borderId="10" xfId="0" applyFont="1" applyFill="1" applyBorder="1" applyAlignment="1">
      <alignment horizontal="center" vertical="center"/>
    </xf>
    <xf numFmtId="187" fontId="8" fillId="37" borderId="4" xfId="0" applyNumberFormat="1" applyFont="1" applyFill="1" applyBorder="1" applyAlignment="1">
      <alignment horizontal="center" vertical="center"/>
    </xf>
    <xf numFmtId="3" fontId="3" fillId="37" borderId="24" xfId="0" applyNumberFormat="1" applyFont="1" applyFill="1" applyBorder="1" applyAlignment="1">
      <alignment horizontal="right" vertical="center" shrinkToFit="1"/>
    </xf>
    <xf numFmtId="3" fontId="3" fillId="37" borderId="2" xfId="0" applyNumberFormat="1" applyFont="1" applyFill="1" applyBorder="1" applyAlignment="1">
      <alignment horizontal="right" vertical="center" shrinkToFit="1"/>
    </xf>
    <xf numFmtId="3" fontId="3" fillId="37" borderId="25" xfId="0" applyNumberFormat="1" applyFont="1" applyFill="1" applyBorder="1" applyAlignment="1">
      <alignment horizontal="right" vertical="center" shrinkToFit="1"/>
    </xf>
    <xf numFmtId="3" fontId="3" fillId="37" borderId="39" xfId="0" applyNumberFormat="1" applyFont="1" applyFill="1" applyBorder="1" applyAlignment="1">
      <alignment horizontal="right" vertical="center" shrinkToFit="1"/>
    </xf>
    <xf numFmtId="3" fontId="3" fillId="38" borderId="39" xfId="0" applyNumberFormat="1" applyFont="1" applyFill="1" applyBorder="1" applyAlignment="1">
      <alignment horizontal="right" vertical="center" shrinkToFit="1"/>
    </xf>
    <xf numFmtId="0" fontId="3" fillId="37" borderId="0" xfId="0" applyFont="1" applyFill="1" applyBorder="1" applyAlignment="1">
      <alignment horizontal="center" vertical="center"/>
    </xf>
    <xf numFmtId="186" fontId="8" fillId="37" borderId="0" xfId="0" applyNumberFormat="1" applyFont="1" applyFill="1" applyBorder="1" applyAlignment="1">
      <alignment horizontal="center" vertical="center"/>
    </xf>
    <xf numFmtId="49" fontId="3" fillId="37" borderId="0" xfId="0" applyNumberFormat="1" applyFont="1" applyFill="1" applyBorder="1" applyAlignment="1">
      <alignment horizontal="left" vertical="top" wrapText="1"/>
    </xf>
    <xf numFmtId="49" fontId="3" fillId="37" borderId="2" xfId="0" applyNumberFormat="1" applyFont="1" applyFill="1" applyBorder="1" applyAlignment="1">
      <alignment horizontal="left" vertical="top" wrapText="1"/>
    </xf>
    <xf numFmtId="49" fontId="3" fillId="38" borderId="0" xfId="0" applyNumberFormat="1" applyFont="1" applyFill="1" applyAlignment="1">
      <alignment horizontal="left" vertical="center" wrapText="1"/>
    </xf>
    <xf numFmtId="6" fontId="8" fillId="38" borderId="46" xfId="41" applyFont="1" applyFill="1" applyBorder="1" applyAlignment="1">
      <alignment horizontal="center" vertical="center" shrinkToFit="1"/>
    </xf>
    <xf numFmtId="6" fontId="8" fillId="38" borderId="15" xfId="41" applyFont="1" applyFill="1" applyBorder="1" applyAlignment="1">
      <alignment horizontal="center" vertical="center" shrinkToFit="1"/>
    </xf>
    <xf numFmtId="49" fontId="8" fillId="38" borderId="0" xfId="0" applyNumberFormat="1" applyFont="1" applyFill="1" applyBorder="1" applyAlignment="1">
      <alignment horizontal="left" vertical="top" wrapText="1"/>
    </xf>
    <xf numFmtId="49" fontId="8" fillId="37" borderId="6" xfId="0" applyNumberFormat="1" applyFont="1" applyFill="1" applyBorder="1" applyAlignment="1">
      <alignment horizontal="center" vertical="center"/>
    </xf>
    <xf numFmtId="49" fontId="8" fillId="37" borderId="9" xfId="0" applyNumberFormat="1" applyFont="1" applyFill="1" applyBorder="1" applyAlignment="1">
      <alignment horizontal="center" vertical="center"/>
    </xf>
    <xf numFmtId="49" fontId="8" fillId="37" borderId="11" xfId="0" applyNumberFormat="1" applyFont="1" applyFill="1" applyBorder="1" applyAlignment="1">
      <alignment horizontal="center" vertical="center"/>
    </xf>
    <xf numFmtId="3" fontId="3" fillId="37" borderId="46" xfId="0" applyNumberFormat="1" applyFont="1" applyFill="1" applyBorder="1" applyAlignment="1">
      <alignment horizontal="right" vertical="center" shrinkToFit="1"/>
    </xf>
    <xf numFmtId="3" fontId="3" fillId="37" borderId="15" xfId="0" applyNumberFormat="1" applyFont="1" applyFill="1" applyBorder="1" applyAlignment="1">
      <alignment horizontal="right" vertical="center" shrinkToFit="1"/>
    </xf>
    <xf numFmtId="3" fontId="3" fillId="37" borderId="52" xfId="0" applyNumberFormat="1" applyFont="1" applyFill="1" applyBorder="1" applyAlignment="1">
      <alignment horizontal="right" vertical="center" shrinkToFit="1"/>
    </xf>
    <xf numFmtId="177" fontId="8" fillId="37" borderId="6" xfId="0" applyNumberFormat="1" applyFont="1" applyFill="1" applyBorder="1" applyAlignment="1">
      <alignment horizontal="center" vertical="center"/>
    </xf>
    <xf numFmtId="177" fontId="8" fillId="37" borderId="9" xfId="0" applyNumberFormat="1" applyFont="1" applyFill="1" applyBorder="1" applyAlignment="1">
      <alignment horizontal="center" vertical="center"/>
    </xf>
    <xf numFmtId="177" fontId="8" fillId="37" borderId="11" xfId="0" applyNumberFormat="1" applyFont="1" applyFill="1" applyBorder="1" applyAlignment="1">
      <alignment horizontal="center" vertical="center"/>
    </xf>
    <xf numFmtId="177" fontId="3" fillId="38" borderId="35" xfId="0" applyNumberFormat="1" applyFont="1" applyFill="1" applyBorder="1" applyAlignment="1">
      <alignment horizontal="center" vertical="center"/>
    </xf>
    <xf numFmtId="177" fontId="3" fillId="38" borderId="3" xfId="0" applyNumberFormat="1" applyFont="1" applyFill="1" applyBorder="1" applyAlignment="1">
      <alignment horizontal="center" vertical="center"/>
    </xf>
    <xf numFmtId="177" fontId="3" fillId="38" borderId="4" xfId="0" applyNumberFormat="1" applyFont="1" applyFill="1" applyBorder="1" applyAlignment="1">
      <alignment horizontal="center" vertical="center"/>
    </xf>
    <xf numFmtId="49" fontId="8" fillId="37" borderId="39" xfId="0" applyNumberFormat="1" applyFont="1" applyFill="1" applyBorder="1" applyAlignment="1">
      <alignment horizontal="center" vertical="center"/>
    </xf>
    <xf numFmtId="49" fontId="3" fillId="37" borderId="50" xfId="0" applyNumberFormat="1" applyFont="1" applyFill="1" applyBorder="1" applyAlignment="1">
      <alignment horizontal="left" vertical="center"/>
    </xf>
    <xf numFmtId="49" fontId="3" fillId="37" borderId="3" xfId="0" applyNumberFormat="1" applyFont="1" applyFill="1" applyBorder="1" applyAlignment="1">
      <alignment horizontal="left" vertical="center"/>
    </xf>
    <xf numFmtId="49" fontId="3" fillId="37" borderId="22" xfId="0" applyNumberFormat="1" applyFont="1" applyFill="1" applyBorder="1" applyAlignment="1">
      <alignment horizontal="left" vertical="center"/>
    </xf>
    <xf numFmtId="0" fontId="3" fillId="38" borderId="43" xfId="0" applyFont="1" applyFill="1" applyBorder="1" applyAlignment="1">
      <alignment vertical="center" wrapText="1"/>
    </xf>
    <xf numFmtId="0" fontId="3" fillId="38" borderId="39" xfId="0" applyFont="1" applyFill="1" applyBorder="1" applyAlignment="1">
      <alignment vertical="center" wrapText="1"/>
    </xf>
    <xf numFmtId="0" fontId="3" fillId="38" borderId="28" xfId="0" applyFont="1" applyFill="1" applyBorder="1" applyAlignment="1">
      <alignment vertical="center" shrinkToFit="1"/>
    </xf>
    <xf numFmtId="0" fontId="3" fillId="38" borderId="9" xfId="0" applyFont="1" applyFill="1" applyBorder="1" applyAlignment="1">
      <alignment vertical="center" shrinkToFit="1"/>
    </xf>
    <xf numFmtId="0" fontId="3" fillId="38" borderId="11" xfId="0" applyFont="1" applyFill="1" applyBorder="1" applyAlignment="1">
      <alignment vertical="center" shrinkToFit="1"/>
    </xf>
    <xf numFmtId="0" fontId="3" fillId="38" borderId="28" xfId="0" applyFont="1" applyFill="1" applyBorder="1" applyAlignment="1">
      <alignment horizontal="left" vertical="center" shrinkToFit="1"/>
    </xf>
    <xf numFmtId="0" fontId="3" fillId="38" borderId="9" xfId="0" applyFont="1" applyFill="1" applyBorder="1" applyAlignment="1">
      <alignment horizontal="left" vertical="center" shrinkToFit="1"/>
    </xf>
    <xf numFmtId="0" fontId="3" fillId="38" borderId="11" xfId="0" applyFont="1" applyFill="1" applyBorder="1" applyAlignment="1">
      <alignment horizontal="left" vertical="center" shrinkToFit="1"/>
    </xf>
    <xf numFmtId="0" fontId="3" fillId="42" borderId="46" xfId="0" applyNumberFormat="1" applyFont="1" applyFill="1" applyBorder="1" applyAlignment="1" applyProtection="1">
      <alignment horizontal="right" vertical="center" shrinkToFit="1"/>
      <protection locked="0"/>
    </xf>
    <xf numFmtId="0" fontId="3" fillId="42" borderId="15" xfId="0" applyNumberFormat="1" applyFont="1" applyFill="1" applyBorder="1" applyAlignment="1" applyProtection="1">
      <alignment horizontal="right" vertical="center" shrinkToFit="1"/>
      <protection locked="0"/>
    </xf>
    <xf numFmtId="0" fontId="3" fillId="42" borderId="52" xfId="0" applyNumberFormat="1" applyFont="1" applyFill="1" applyBorder="1" applyAlignment="1" applyProtection="1">
      <alignment horizontal="right" vertical="center" shrinkToFit="1"/>
      <protection locked="0"/>
    </xf>
    <xf numFmtId="49" fontId="3" fillId="37" borderId="51" xfId="0" applyNumberFormat="1" applyFont="1" applyFill="1" applyBorder="1" applyAlignment="1">
      <alignment horizontal="center" vertical="center"/>
    </xf>
    <xf numFmtId="49" fontId="3" fillId="37" borderId="15" xfId="0" applyNumberFormat="1" applyFont="1" applyFill="1" applyBorder="1" applyAlignment="1">
      <alignment horizontal="center" vertical="center"/>
    </xf>
    <xf numFmtId="49" fontId="3" fillId="37" borderId="52" xfId="0" applyNumberFormat="1" applyFont="1" applyFill="1" applyBorder="1" applyAlignment="1">
      <alignment horizontal="center" vertical="center"/>
    </xf>
    <xf numFmtId="0" fontId="3" fillId="37" borderId="46" xfId="0" applyNumberFormat="1" applyFont="1" applyFill="1" applyBorder="1" applyAlignment="1">
      <alignment horizontal="right" vertical="center" shrinkToFit="1"/>
    </xf>
    <xf numFmtId="0" fontId="3" fillId="37" borderId="15" xfId="0" applyNumberFormat="1" applyFont="1" applyFill="1" applyBorder="1" applyAlignment="1">
      <alignment horizontal="right" vertical="center" shrinkToFit="1"/>
    </xf>
    <xf numFmtId="0" fontId="3" fillId="37" borderId="52" xfId="0" applyNumberFormat="1" applyFont="1" applyFill="1" applyBorder="1" applyAlignment="1">
      <alignment horizontal="right" vertical="center" shrinkToFit="1"/>
    </xf>
    <xf numFmtId="0" fontId="3" fillId="37" borderId="6" xfId="0" applyNumberFormat="1" applyFont="1" applyFill="1" applyBorder="1" applyAlignment="1">
      <alignment horizontal="right" vertical="center" shrinkToFit="1"/>
    </xf>
    <xf numFmtId="0" fontId="3" fillId="37" borderId="9" xfId="0" applyNumberFormat="1" applyFont="1" applyFill="1" applyBorder="1" applyAlignment="1">
      <alignment horizontal="right" vertical="center" shrinkToFit="1"/>
    </xf>
    <xf numFmtId="0" fontId="3" fillId="37" borderId="11" xfId="0" applyNumberFormat="1" applyFont="1" applyFill="1" applyBorder="1" applyAlignment="1">
      <alignment horizontal="right" vertical="center" shrinkToFit="1"/>
    </xf>
    <xf numFmtId="49" fontId="3" fillId="37" borderId="42" xfId="0" applyNumberFormat="1" applyFont="1" applyFill="1" applyBorder="1" applyAlignment="1">
      <alignment horizontal="center" vertical="center"/>
    </xf>
    <xf numFmtId="49" fontId="3" fillId="37" borderId="40" xfId="0" applyNumberFormat="1" applyFont="1" applyFill="1" applyBorder="1" applyAlignment="1">
      <alignment horizontal="center" vertical="center"/>
    </xf>
    <xf numFmtId="49" fontId="3" fillId="38" borderId="43" xfId="0" applyNumberFormat="1" applyFont="1" applyFill="1" applyBorder="1" applyAlignment="1">
      <alignment horizontal="left" vertical="center"/>
    </xf>
    <xf numFmtId="49" fontId="3" fillId="38" borderId="39" xfId="0" applyNumberFormat="1" applyFont="1" applyFill="1" applyBorder="1" applyAlignment="1">
      <alignment horizontal="left" vertical="center"/>
    </xf>
    <xf numFmtId="49" fontId="3" fillId="37" borderId="28" xfId="0" applyNumberFormat="1" applyFont="1" applyFill="1" applyBorder="1" applyAlignment="1">
      <alignment horizontal="left" vertical="center"/>
    </xf>
    <xf numFmtId="49" fontId="3" fillId="37" borderId="9" xfId="0" applyNumberFormat="1" applyFont="1" applyFill="1" applyBorder="1" applyAlignment="1">
      <alignment horizontal="left" vertical="center"/>
    </xf>
    <xf numFmtId="49" fontId="3" fillId="37" borderId="11" xfId="0" applyNumberFormat="1" applyFont="1" applyFill="1" applyBorder="1" applyAlignment="1">
      <alignment horizontal="left" vertical="center"/>
    </xf>
    <xf numFmtId="0" fontId="3" fillId="38" borderId="43" xfId="0" applyFont="1" applyFill="1" applyBorder="1" applyAlignment="1">
      <alignment horizontal="left" vertical="center" shrinkToFit="1"/>
    </xf>
    <xf numFmtId="0" fontId="3" fillId="38" borderId="39" xfId="0" applyFont="1" applyFill="1" applyBorder="1" applyAlignment="1">
      <alignment horizontal="left" vertical="center" shrinkToFit="1"/>
    </xf>
    <xf numFmtId="3" fontId="44" fillId="37" borderId="6" xfId="0" applyNumberFormat="1" applyFont="1" applyFill="1" applyBorder="1" applyAlignment="1">
      <alignment horizontal="left" vertical="center"/>
    </xf>
    <xf numFmtId="3" fontId="44" fillId="37" borderId="9" xfId="0" applyNumberFormat="1" applyFont="1" applyFill="1" applyBorder="1" applyAlignment="1">
      <alignment horizontal="left" vertical="center"/>
    </xf>
    <xf numFmtId="3" fontId="44" fillId="37" borderId="10" xfId="0" applyNumberFormat="1" applyFont="1" applyFill="1" applyBorder="1" applyAlignment="1">
      <alignment horizontal="left" vertical="center"/>
    </xf>
    <xf numFmtId="49" fontId="3" fillId="38" borderId="51" xfId="0" applyNumberFormat="1" applyFont="1" applyFill="1" applyBorder="1" applyAlignment="1">
      <alignment horizontal="left" vertical="center" shrinkToFit="1"/>
    </xf>
    <xf numFmtId="49" fontId="3" fillId="38" borderId="15" xfId="0" applyNumberFormat="1" applyFont="1" applyFill="1" applyBorder="1" applyAlignment="1">
      <alignment horizontal="left" vertical="center" shrinkToFit="1"/>
    </xf>
    <xf numFmtId="49" fontId="3" fillId="38" borderId="52" xfId="0" applyNumberFormat="1" applyFont="1" applyFill="1" applyBorder="1" applyAlignment="1">
      <alignment horizontal="left" vertical="center" shrinkToFit="1"/>
    </xf>
    <xf numFmtId="0" fontId="9" fillId="0" borderId="39" xfId="0" applyFont="1" applyBorder="1" applyAlignment="1">
      <alignment horizontal="left" vertical="center" wrapText="1"/>
    </xf>
    <xf numFmtId="0" fontId="0" fillId="0" borderId="0" xfId="0" applyFont="1" applyBorder="1" applyAlignment="1">
      <alignment horizontal="left" vertical="top" wrapText="1"/>
    </xf>
    <xf numFmtId="190" fontId="8" fillId="0" borderId="6" xfId="0" applyNumberFormat="1" applyFont="1" applyFill="1" applyBorder="1" applyAlignment="1" applyProtection="1">
      <alignment horizontal="right" vertical="center" shrinkToFit="1"/>
      <protection locked="0"/>
    </xf>
    <xf numFmtId="190" fontId="8" fillId="0" borderId="9" xfId="0" applyNumberFormat="1" applyFont="1" applyFill="1" applyBorder="1" applyAlignment="1" applyProtection="1">
      <alignment horizontal="right" vertical="center" shrinkToFit="1"/>
      <protection locked="0"/>
    </xf>
    <xf numFmtId="190" fontId="8" fillId="0" borderId="10" xfId="0" applyNumberFormat="1" applyFont="1" applyFill="1" applyBorder="1" applyAlignment="1" applyProtection="1">
      <alignment horizontal="right" vertical="center" shrinkToFit="1"/>
      <protection locked="0"/>
    </xf>
    <xf numFmtId="190" fontId="8" fillId="0" borderId="11" xfId="0" applyNumberFormat="1" applyFont="1" applyFill="1" applyBorder="1" applyAlignment="1" applyProtection="1">
      <alignment horizontal="right" vertical="center" shrinkToFit="1"/>
      <protection locked="0"/>
    </xf>
    <xf numFmtId="201" fontId="8" fillId="0" borderId="6" xfId="0" applyNumberFormat="1" applyFont="1" applyBorder="1" applyAlignment="1">
      <alignment horizontal="center" vertical="center" shrinkToFit="1"/>
    </xf>
    <xf numFmtId="201" fontId="8" fillId="0" borderId="9" xfId="0" applyNumberFormat="1" applyFont="1" applyBorder="1" applyAlignment="1">
      <alignment horizontal="center" vertical="center" shrinkToFit="1"/>
    </xf>
    <xf numFmtId="201" fontId="8" fillId="0" borderId="11" xfId="0" applyNumberFormat="1" applyFont="1" applyBorder="1" applyAlignment="1">
      <alignment horizontal="center" vertical="center" shrinkToFit="1"/>
    </xf>
    <xf numFmtId="190" fontId="8" fillId="0" borderId="45" xfId="0" applyNumberFormat="1" applyFont="1" applyBorder="1" applyAlignment="1">
      <alignment horizontal="right" vertical="center" shrinkToFit="1"/>
    </xf>
    <xf numFmtId="192" fontId="7" fillId="0" borderId="15" xfId="41" applyNumberFormat="1" applyFont="1" applyFill="1" applyBorder="1" applyAlignment="1" applyProtection="1">
      <alignment horizontal="left" vertical="center" shrinkToFit="1"/>
      <protection locked="0"/>
    </xf>
    <xf numFmtId="192" fontId="7" fillId="0" borderId="16" xfId="41" applyNumberFormat="1" applyFont="1" applyFill="1" applyBorder="1" applyAlignment="1" applyProtection="1">
      <alignment horizontal="left" vertical="center" shrinkToFit="1"/>
      <protection locked="0"/>
    </xf>
    <xf numFmtId="0" fontId="0" fillId="0" borderId="46" xfId="0" applyFont="1" applyBorder="1" applyAlignment="1" applyProtection="1">
      <alignment horizontal="center" vertical="center" shrinkToFit="1"/>
      <protection locked="0"/>
    </xf>
    <xf numFmtId="0" fontId="0" fillId="0" borderId="15" xfId="0" applyFont="1" applyBorder="1" applyAlignment="1" applyProtection="1">
      <alignment horizontal="center" vertical="center" shrinkToFit="1"/>
      <protection locked="0"/>
    </xf>
    <xf numFmtId="0" fontId="8" fillId="0" borderId="3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53" xfId="0" applyFont="1" applyBorder="1" applyAlignment="1">
      <alignment horizontal="center" vertical="center"/>
    </xf>
    <xf numFmtId="0" fontId="8" fillId="0" borderId="18"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8" fillId="0" borderId="1" xfId="0" applyFont="1" applyBorder="1" applyAlignment="1">
      <alignment horizontal="center" vertical="center"/>
    </xf>
    <xf numFmtId="0" fontId="8" fillId="0" borderId="29" xfId="0" applyFont="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177" fontId="8" fillId="0" borderId="39" xfId="0" applyNumberFormat="1" applyFont="1" applyFill="1" applyBorder="1" applyAlignment="1">
      <alignment horizontal="right" vertical="center" shrinkToFit="1"/>
    </xf>
    <xf numFmtId="177" fontId="8" fillId="0" borderId="27" xfId="0" applyNumberFormat="1" applyFont="1" applyFill="1" applyBorder="1" applyAlignment="1">
      <alignment horizontal="right" vertical="center" shrinkToFit="1"/>
    </xf>
    <xf numFmtId="190" fontId="8" fillId="0" borderId="39" xfId="0" applyNumberFormat="1" applyFont="1" applyBorder="1" applyAlignment="1">
      <alignment horizontal="right" vertical="center" shrinkToFit="1"/>
    </xf>
    <xf numFmtId="190" fontId="8" fillId="0" borderId="27" xfId="0" applyNumberFormat="1" applyFont="1" applyBorder="1" applyAlignment="1">
      <alignment horizontal="right" vertical="center" shrinkToFit="1"/>
    </xf>
    <xf numFmtId="190" fontId="8" fillId="0" borderId="47" xfId="0" applyNumberFormat="1" applyFont="1" applyBorder="1" applyAlignment="1">
      <alignment horizontal="right" vertical="center"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195" fontId="8" fillId="0" borderId="6" xfId="0" applyNumberFormat="1" applyFont="1" applyFill="1" applyBorder="1" applyAlignment="1" applyProtection="1">
      <alignment horizontal="right" vertical="center" shrinkToFit="1"/>
      <protection locked="0"/>
    </xf>
    <xf numFmtId="195" fontId="8" fillId="0" borderId="9" xfId="0" applyNumberFormat="1" applyFont="1" applyFill="1" applyBorder="1" applyAlignment="1" applyProtection="1">
      <alignment horizontal="right" vertical="center" shrinkToFit="1"/>
      <protection locked="0"/>
    </xf>
    <xf numFmtId="191" fontId="8" fillId="0" borderId="9" xfId="0" applyNumberFormat="1" applyFont="1" applyFill="1" applyBorder="1" applyAlignment="1" applyProtection="1">
      <alignment horizontal="left" vertical="center" shrinkToFit="1"/>
      <protection locked="0"/>
    </xf>
    <xf numFmtId="191" fontId="8" fillId="0" borderId="11" xfId="0" applyNumberFormat="1" applyFont="1" applyFill="1" applyBorder="1" applyAlignment="1" applyProtection="1">
      <alignment horizontal="left" vertical="center" shrinkToFit="1"/>
      <protection locked="0"/>
    </xf>
    <xf numFmtId="0" fontId="8" fillId="10" borderId="46" xfId="0" applyFont="1" applyFill="1" applyBorder="1" applyAlignment="1" applyProtection="1">
      <alignment horizontal="center" vertical="center" wrapText="1"/>
      <protection locked="0"/>
    </xf>
    <xf numFmtId="0" fontId="8" fillId="10" borderId="15" xfId="0" applyFont="1" applyFill="1" applyBorder="1" applyAlignment="1" applyProtection="1">
      <alignment horizontal="center" vertical="center" wrapText="1"/>
      <protection locked="0"/>
    </xf>
    <xf numFmtId="0" fontId="8" fillId="10" borderId="52" xfId="0" applyFont="1" applyFill="1" applyBorder="1" applyAlignment="1" applyProtection="1">
      <alignment horizontal="center" vertical="center" wrapText="1"/>
      <protection locked="0"/>
    </xf>
    <xf numFmtId="200" fontId="8" fillId="0" borderId="6" xfId="0" applyNumberFormat="1" applyFont="1" applyBorder="1" applyAlignment="1">
      <alignment horizontal="center" vertical="center" shrinkToFit="1"/>
    </xf>
    <xf numFmtId="200" fontId="8" fillId="0" borderId="9" xfId="0" applyNumberFormat="1" applyFont="1" applyBorder="1" applyAlignment="1">
      <alignment horizontal="center" vertical="center" shrinkToFit="1"/>
    </xf>
    <xf numFmtId="200" fontId="8" fillId="0" borderId="11" xfId="0" applyNumberFormat="1" applyFont="1" applyBorder="1" applyAlignment="1">
      <alignment horizontal="center" vertical="center" shrinkToFit="1"/>
    </xf>
    <xf numFmtId="0" fontId="8" fillId="0" borderId="4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2" xfId="0" applyFont="1" applyBorder="1" applyAlignment="1">
      <alignment horizontal="center" vertical="center" wrapText="1"/>
    </xf>
    <xf numFmtId="0" fontId="7" fillId="0" borderId="4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4" xfId="0" applyFont="1" applyBorder="1" applyAlignment="1">
      <alignment horizontal="center" vertical="center"/>
    </xf>
    <xf numFmtId="0" fontId="8" fillId="0" borderId="2" xfId="0" applyFont="1" applyBorder="1" applyAlignment="1">
      <alignment horizontal="center" vertical="center"/>
    </xf>
    <xf numFmtId="0" fontId="8" fillId="0" borderId="25" xfId="0" applyFont="1" applyBorder="1" applyAlignment="1">
      <alignment horizontal="center" vertical="center"/>
    </xf>
    <xf numFmtId="190" fontId="8" fillId="0" borderId="39" xfId="0" applyNumberFormat="1" applyFont="1" applyFill="1" applyBorder="1" applyAlignment="1">
      <alignment horizontal="right" vertical="center" shrinkToFit="1"/>
    </xf>
    <xf numFmtId="0" fontId="8" fillId="0" borderId="18" xfId="0" applyFont="1" applyBorder="1" applyAlignment="1">
      <alignment horizontal="left" vertical="top" wrapText="1"/>
    </xf>
    <xf numFmtId="0" fontId="10" fillId="0" borderId="0" xfId="0" applyFont="1" applyBorder="1" applyAlignment="1">
      <alignment vertical="center" wrapText="1"/>
    </xf>
    <xf numFmtId="0" fontId="0" fillId="0" borderId="0" xfId="0" applyFont="1" applyAlignment="1">
      <alignment vertical="center"/>
    </xf>
    <xf numFmtId="0" fontId="8" fillId="0" borderId="4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9" xfId="0" applyFont="1" applyBorder="1" applyAlignment="1">
      <alignment horizontal="center" vertical="center" wrapText="1"/>
    </xf>
    <xf numFmtId="49" fontId="3" fillId="0" borderId="39" xfId="0" applyNumberFormat="1"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199" fontId="3" fillId="0" borderId="39" xfId="45" applyNumberFormat="1" applyFont="1" applyBorder="1" applyAlignment="1" applyProtection="1">
      <alignment horizontal="right" vertical="center"/>
      <protection locked="0"/>
    </xf>
    <xf numFmtId="199" fontId="3" fillId="0" borderId="27" xfId="45" applyNumberFormat="1" applyFont="1" applyBorder="1" applyAlignment="1" applyProtection="1">
      <alignment horizontal="right" vertical="center"/>
      <protection locked="0"/>
    </xf>
    <xf numFmtId="177" fontId="3" fillId="35" borderId="27" xfId="0" applyNumberFormat="1" applyFont="1" applyFill="1" applyBorder="1" applyAlignment="1" applyProtection="1">
      <alignment horizontal="right" vertical="center"/>
      <protection locked="0"/>
    </xf>
    <xf numFmtId="199" fontId="3" fillId="0" borderId="39" xfId="0" applyNumberFormat="1" applyFont="1" applyBorder="1" applyAlignment="1" applyProtection="1">
      <alignment horizontal="right" vertical="center"/>
      <protection locked="0"/>
    </xf>
    <xf numFmtId="199" fontId="3" fillId="0" borderId="27" xfId="0" applyNumberFormat="1" applyFont="1" applyBorder="1" applyAlignment="1" applyProtection="1">
      <alignment horizontal="right" vertical="center"/>
      <protection locked="0"/>
    </xf>
    <xf numFmtId="199" fontId="8" fillId="0" borderId="45" xfId="0" applyNumberFormat="1" applyFont="1" applyFill="1" applyBorder="1" applyAlignment="1" applyProtection="1">
      <alignment horizontal="right" vertical="center"/>
      <protection locked="0"/>
    </xf>
    <xf numFmtId="199" fontId="8" fillId="0" borderId="45" xfId="0" applyNumberFormat="1" applyFont="1" applyBorder="1" applyAlignment="1" applyProtection="1">
      <alignment horizontal="right" vertical="center" wrapText="1"/>
      <protection locked="0"/>
    </xf>
    <xf numFmtId="199" fontId="8" fillId="0" borderId="45" xfId="0" applyNumberFormat="1" applyFont="1" applyBorder="1" applyAlignment="1" applyProtection="1">
      <alignment horizontal="right" vertical="center"/>
      <protection locked="0"/>
    </xf>
    <xf numFmtId="199" fontId="8" fillId="0" borderId="47" xfId="0" applyNumberFormat="1" applyFont="1" applyBorder="1" applyAlignment="1" applyProtection="1">
      <alignment horizontal="righ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5"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2" defaultPivotStyle="PivotStyleLight16"/>
  <colors>
    <mruColors>
      <color rgb="FFD6FEDB"/>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78441</xdr:colOff>
      <xdr:row>1</xdr:row>
      <xdr:rowOff>246529</xdr:rowOff>
    </xdr:from>
    <xdr:to>
      <xdr:col>42</xdr:col>
      <xdr:colOff>11206</xdr:colOff>
      <xdr:row>6</xdr:row>
      <xdr:rowOff>22412</xdr:rowOff>
    </xdr:to>
    <xdr:sp macro="" textlink="" fLocksText="0">
      <xdr:nvSpPr>
        <xdr:cNvPr id="2" name="右中かっこ 9">
          <a:extLst>
            <a:ext uri="{FF2B5EF4-FFF2-40B4-BE49-F238E27FC236}">
              <a16:creationId xmlns:a16="http://schemas.microsoft.com/office/drawing/2014/main" id="{51D1B04D-36F4-4245-92BE-1D6AF3972C69}"/>
            </a:ext>
          </a:extLst>
        </xdr:cNvPr>
        <xdr:cNvSpPr/>
      </xdr:nvSpPr>
      <xdr:spPr>
        <a:xfrm>
          <a:off x="7888941" y="515470"/>
          <a:ext cx="123265" cy="941295"/>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41</xdr:col>
      <xdr:colOff>89647</xdr:colOff>
      <xdr:row>7</xdr:row>
      <xdr:rowOff>11206</xdr:rowOff>
    </xdr:from>
    <xdr:to>
      <xdr:col>42</xdr:col>
      <xdr:colOff>44824</xdr:colOff>
      <xdr:row>12</xdr:row>
      <xdr:rowOff>0</xdr:rowOff>
    </xdr:to>
    <xdr:sp macro="" textlink="" fLocksText="0">
      <xdr:nvSpPr>
        <xdr:cNvPr id="3" name="右中かっこ 9">
          <a:extLst>
            <a:ext uri="{FF2B5EF4-FFF2-40B4-BE49-F238E27FC236}">
              <a16:creationId xmlns:a16="http://schemas.microsoft.com/office/drawing/2014/main" id="{A56B6B7E-C3CC-42D9-AB9D-52C7173528CD}"/>
            </a:ext>
          </a:extLst>
        </xdr:cNvPr>
        <xdr:cNvSpPr/>
      </xdr:nvSpPr>
      <xdr:spPr>
        <a:xfrm>
          <a:off x="7900147" y="1714500"/>
          <a:ext cx="145677" cy="1333500"/>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41</xdr:col>
      <xdr:colOff>156882</xdr:colOff>
      <xdr:row>235</xdr:row>
      <xdr:rowOff>11207</xdr:rowOff>
    </xdr:from>
    <xdr:to>
      <xdr:col>42</xdr:col>
      <xdr:colOff>56029</xdr:colOff>
      <xdr:row>242</xdr:row>
      <xdr:rowOff>0</xdr:rowOff>
    </xdr:to>
    <xdr:sp macro="" textlink="" fLocksText="0">
      <xdr:nvSpPr>
        <xdr:cNvPr id="4" name="右中かっこ 9">
          <a:extLst>
            <a:ext uri="{FF2B5EF4-FFF2-40B4-BE49-F238E27FC236}">
              <a16:creationId xmlns:a16="http://schemas.microsoft.com/office/drawing/2014/main" id="{DBCD3B1C-C276-40F8-B9ED-7C979D013346}"/>
            </a:ext>
          </a:extLst>
        </xdr:cNvPr>
        <xdr:cNvSpPr/>
      </xdr:nvSpPr>
      <xdr:spPr>
        <a:xfrm>
          <a:off x="7967382" y="46571648"/>
          <a:ext cx="89647" cy="1871381"/>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84667</xdr:colOff>
      <xdr:row>10</xdr:row>
      <xdr:rowOff>63502</xdr:rowOff>
    </xdr:from>
    <xdr:to>
      <xdr:col>38</xdr:col>
      <xdr:colOff>95250</xdr:colOff>
      <xdr:row>11</xdr:row>
      <xdr:rowOff>211666</xdr:rowOff>
    </xdr:to>
    <xdr:sp macro="" textlink="" fLocksText="0">
      <xdr:nvSpPr>
        <xdr:cNvPr id="2" name="右中かっこ 9">
          <a:extLst>
            <a:ext uri="{FF2B5EF4-FFF2-40B4-BE49-F238E27FC236}">
              <a16:creationId xmlns:a16="http://schemas.microsoft.com/office/drawing/2014/main" id="{B3DD6BD0-9FC0-4D27-91E0-0533861F9402}"/>
            </a:ext>
          </a:extLst>
        </xdr:cNvPr>
        <xdr:cNvSpPr/>
      </xdr:nvSpPr>
      <xdr:spPr>
        <a:xfrm>
          <a:off x="7895167" y="2709335"/>
          <a:ext cx="201083" cy="412748"/>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137581</xdr:colOff>
      <xdr:row>19</xdr:row>
      <xdr:rowOff>243414</xdr:rowOff>
    </xdr:from>
    <xdr:to>
      <xdr:col>44</xdr:col>
      <xdr:colOff>158748</xdr:colOff>
      <xdr:row>37</xdr:row>
      <xdr:rowOff>10583</xdr:rowOff>
    </xdr:to>
    <xdr:sp macro="" textlink="" fLocksText="0">
      <xdr:nvSpPr>
        <xdr:cNvPr id="2" name="右中かっこ 9">
          <a:extLst>
            <a:ext uri="{FF2B5EF4-FFF2-40B4-BE49-F238E27FC236}">
              <a16:creationId xmlns:a16="http://schemas.microsoft.com/office/drawing/2014/main" id="{784C64D1-FD50-41D1-8A7F-F625D0DAE415}"/>
            </a:ext>
          </a:extLst>
        </xdr:cNvPr>
        <xdr:cNvSpPr/>
      </xdr:nvSpPr>
      <xdr:spPr>
        <a:xfrm rot="10800000">
          <a:off x="8138581" y="5270497"/>
          <a:ext cx="402167" cy="4529669"/>
        </a:xfrm>
        <a:prstGeom prst="rightBrace">
          <a:avLst>
            <a:gd name="adj1" fmla="val 8333"/>
            <a:gd name="adj2" fmla="val 66898"/>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61</xdr:col>
      <xdr:colOff>66676</xdr:colOff>
      <xdr:row>37</xdr:row>
      <xdr:rowOff>9525</xdr:rowOff>
    </xdr:from>
    <xdr:to>
      <xdr:col>61</xdr:col>
      <xdr:colOff>152400</xdr:colOff>
      <xdr:row>40</xdr:row>
      <xdr:rowOff>438150</xdr:rowOff>
    </xdr:to>
    <xdr:sp macro="" textlink="" fLocksText="0">
      <xdr:nvSpPr>
        <xdr:cNvPr id="2" name="右中かっこ 9">
          <a:extLst>
            <a:ext uri="{FF2B5EF4-FFF2-40B4-BE49-F238E27FC236}">
              <a16:creationId xmlns:a16="http://schemas.microsoft.com/office/drawing/2014/main" id="{22100920-8785-4403-B932-E2A73E0AB43D}"/>
            </a:ext>
          </a:extLst>
        </xdr:cNvPr>
        <xdr:cNvSpPr/>
      </xdr:nvSpPr>
      <xdr:spPr>
        <a:xfrm>
          <a:off x="11763376" y="8086725"/>
          <a:ext cx="85724" cy="1609725"/>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61</xdr:col>
      <xdr:colOff>66675</xdr:colOff>
      <xdr:row>41</xdr:row>
      <xdr:rowOff>9526</xdr:rowOff>
    </xdr:from>
    <xdr:to>
      <xdr:col>61</xdr:col>
      <xdr:colOff>161924</xdr:colOff>
      <xdr:row>44</xdr:row>
      <xdr:rowOff>447676</xdr:rowOff>
    </xdr:to>
    <xdr:sp macro="" textlink="" fLocksText="0">
      <xdr:nvSpPr>
        <xdr:cNvPr id="3" name="右中かっこ 9">
          <a:extLst>
            <a:ext uri="{FF2B5EF4-FFF2-40B4-BE49-F238E27FC236}">
              <a16:creationId xmlns:a16="http://schemas.microsoft.com/office/drawing/2014/main" id="{F7719805-69FD-438E-9E47-DDDD5A7496D4}"/>
            </a:ext>
          </a:extLst>
        </xdr:cNvPr>
        <xdr:cNvSpPr/>
      </xdr:nvSpPr>
      <xdr:spPr>
        <a:xfrm>
          <a:off x="11763375" y="9725026"/>
          <a:ext cx="95249" cy="1238250"/>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A40D-FE3D-4DF4-AE9D-24911B9C9112}">
  <dimension ref="A1:L27"/>
  <sheetViews>
    <sheetView view="pageBreakPreview" zoomScaleNormal="100" zoomScaleSheetLayoutView="100" workbookViewId="0">
      <selection sqref="A1:K1"/>
    </sheetView>
  </sheetViews>
  <sheetFormatPr defaultRowHeight="13.5"/>
  <cols>
    <col min="1" max="1" width="9" style="307" customWidth="1"/>
    <col min="2" max="11" width="9" style="307"/>
    <col min="12" max="12" width="66.625" style="307" customWidth="1"/>
    <col min="13" max="16" width="9" style="307"/>
    <col min="17" max="17" width="10.25" style="307" customWidth="1"/>
    <col min="18" max="267" width="9" style="307"/>
    <col min="268" max="268" width="66.625" style="307" customWidth="1"/>
    <col min="269" max="272" width="9" style="307"/>
    <col min="273" max="273" width="10.25" style="307" customWidth="1"/>
    <col min="274" max="523" width="9" style="307"/>
    <col min="524" max="524" width="66.625" style="307" customWidth="1"/>
    <col min="525" max="528" width="9" style="307"/>
    <col min="529" max="529" width="10.25" style="307" customWidth="1"/>
    <col min="530" max="779" width="9" style="307"/>
    <col min="780" max="780" width="66.625" style="307" customWidth="1"/>
    <col min="781" max="784" width="9" style="307"/>
    <col min="785" max="785" width="10.25" style="307" customWidth="1"/>
    <col min="786" max="1035" width="9" style="307"/>
    <col min="1036" max="1036" width="66.625" style="307" customWidth="1"/>
    <col min="1037" max="1040" width="9" style="307"/>
    <col min="1041" max="1041" width="10.25" style="307" customWidth="1"/>
    <col min="1042" max="1291" width="9" style="307"/>
    <col min="1292" max="1292" width="66.625" style="307" customWidth="1"/>
    <col min="1293" max="1296" width="9" style="307"/>
    <col min="1297" max="1297" width="10.25" style="307" customWidth="1"/>
    <col min="1298" max="1547" width="9" style="307"/>
    <col min="1548" max="1548" width="66.625" style="307" customWidth="1"/>
    <col min="1549" max="1552" width="9" style="307"/>
    <col min="1553" max="1553" width="10.25" style="307" customWidth="1"/>
    <col min="1554" max="1803" width="9" style="307"/>
    <col min="1804" max="1804" width="66.625" style="307" customWidth="1"/>
    <col min="1805" max="1808" width="9" style="307"/>
    <col min="1809" max="1809" width="10.25" style="307" customWidth="1"/>
    <col min="1810" max="2059" width="9" style="307"/>
    <col min="2060" max="2060" width="66.625" style="307" customWidth="1"/>
    <col min="2061" max="2064" width="9" style="307"/>
    <col min="2065" max="2065" width="10.25" style="307" customWidth="1"/>
    <col min="2066" max="2315" width="9" style="307"/>
    <col min="2316" max="2316" width="66.625" style="307" customWidth="1"/>
    <col min="2317" max="2320" width="9" style="307"/>
    <col min="2321" max="2321" width="10.25" style="307" customWidth="1"/>
    <col min="2322" max="2571" width="9" style="307"/>
    <col min="2572" max="2572" width="66.625" style="307" customWidth="1"/>
    <col min="2573" max="2576" width="9" style="307"/>
    <col min="2577" max="2577" width="10.25" style="307" customWidth="1"/>
    <col min="2578" max="2827" width="9" style="307"/>
    <col min="2828" max="2828" width="66.625" style="307" customWidth="1"/>
    <col min="2829" max="2832" width="9" style="307"/>
    <col min="2833" max="2833" width="10.25" style="307" customWidth="1"/>
    <col min="2834" max="3083" width="9" style="307"/>
    <col min="3084" max="3084" width="66.625" style="307" customWidth="1"/>
    <col min="3085" max="3088" width="9" style="307"/>
    <col min="3089" max="3089" width="10.25" style="307" customWidth="1"/>
    <col min="3090" max="3339" width="9" style="307"/>
    <col min="3340" max="3340" width="66.625" style="307" customWidth="1"/>
    <col min="3341" max="3344" width="9" style="307"/>
    <col min="3345" max="3345" width="10.25" style="307" customWidth="1"/>
    <col min="3346" max="3595" width="9" style="307"/>
    <col min="3596" max="3596" width="66.625" style="307" customWidth="1"/>
    <col min="3597" max="3600" width="9" style="307"/>
    <col min="3601" max="3601" width="10.25" style="307" customWidth="1"/>
    <col min="3602" max="3851" width="9" style="307"/>
    <col min="3852" max="3852" width="66.625" style="307" customWidth="1"/>
    <col min="3853" max="3856" width="9" style="307"/>
    <col min="3857" max="3857" width="10.25" style="307" customWidth="1"/>
    <col min="3858" max="4107" width="9" style="307"/>
    <col min="4108" max="4108" width="66.625" style="307" customWidth="1"/>
    <col min="4109" max="4112" width="9" style="307"/>
    <col min="4113" max="4113" width="10.25" style="307" customWidth="1"/>
    <col min="4114" max="4363" width="9" style="307"/>
    <col min="4364" max="4364" width="66.625" style="307" customWidth="1"/>
    <col min="4365" max="4368" width="9" style="307"/>
    <col min="4369" max="4369" width="10.25" style="307" customWidth="1"/>
    <col min="4370" max="4619" width="9" style="307"/>
    <col min="4620" max="4620" width="66.625" style="307" customWidth="1"/>
    <col min="4621" max="4624" width="9" style="307"/>
    <col min="4625" max="4625" width="10.25" style="307" customWidth="1"/>
    <col min="4626" max="4875" width="9" style="307"/>
    <col min="4876" max="4876" width="66.625" style="307" customWidth="1"/>
    <col min="4877" max="4880" width="9" style="307"/>
    <col min="4881" max="4881" width="10.25" style="307" customWidth="1"/>
    <col min="4882" max="5131" width="9" style="307"/>
    <col min="5132" max="5132" width="66.625" style="307" customWidth="1"/>
    <col min="5133" max="5136" width="9" style="307"/>
    <col min="5137" max="5137" width="10.25" style="307" customWidth="1"/>
    <col min="5138" max="5387" width="9" style="307"/>
    <col min="5388" max="5388" width="66.625" style="307" customWidth="1"/>
    <col min="5389" max="5392" width="9" style="307"/>
    <col min="5393" max="5393" width="10.25" style="307" customWidth="1"/>
    <col min="5394" max="5643" width="9" style="307"/>
    <col min="5644" max="5644" width="66.625" style="307" customWidth="1"/>
    <col min="5645" max="5648" width="9" style="307"/>
    <col min="5649" max="5649" width="10.25" style="307" customWidth="1"/>
    <col min="5650" max="5899" width="9" style="307"/>
    <col min="5900" max="5900" width="66.625" style="307" customWidth="1"/>
    <col min="5901" max="5904" width="9" style="307"/>
    <col min="5905" max="5905" width="10.25" style="307" customWidth="1"/>
    <col min="5906" max="6155" width="9" style="307"/>
    <col min="6156" max="6156" width="66.625" style="307" customWidth="1"/>
    <col min="6157" max="6160" width="9" style="307"/>
    <col min="6161" max="6161" width="10.25" style="307" customWidth="1"/>
    <col min="6162" max="6411" width="9" style="307"/>
    <col min="6412" max="6412" width="66.625" style="307" customWidth="1"/>
    <col min="6413" max="6416" width="9" style="307"/>
    <col min="6417" max="6417" width="10.25" style="307" customWidth="1"/>
    <col min="6418" max="6667" width="9" style="307"/>
    <col min="6668" max="6668" width="66.625" style="307" customWidth="1"/>
    <col min="6669" max="6672" width="9" style="307"/>
    <col min="6673" max="6673" width="10.25" style="307" customWidth="1"/>
    <col min="6674" max="6923" width="9" style="307"/>
    <col min="6924" max="6924" width="66.625" style="307" customWidth="1"/>
    <col min="6925" max="6928" width="9" style="307"/>
    <col min="6929" max="6929" width="10.25" style="307" customWidth="1"/>
    <col min="6930" max="7179" width="9" style="307"/>
    <col min="7180" max="7180" width="66.625" style="307" customWidth="1"/>
    <col min="7181" max="7184" width="9" style="307"/>
    <col min="7185" max="7185" width="10.25" style="307" customWidth="1"/>
    <col min="7186" max="7435" width="9" style="307"/>
    <col min="7436" max="7436" width="66.625" style="307" customWidth="1"/>
    <col min="7437" max="7440" width="9" style="307"/>
    <col min="7441" max="7441" width="10.25" style="307" customWidth="1"/>
    <col min="7442" max="7691" width="9" style="307"/>
    <col min="7692" max="7692" width="66.625" style="307" customWidth="1"/>
    <col min="7693" max="7696" width="9" style="307"/>
    <col min="7697" max="7697" width="10.25" style="307" customWidth="1"/>
    <col min="7698" max="7947" width="9" style="307"/>
    <col min="7948" max="7948" width="66.625" style="307" customWidth="1"/>
    <col min="7949" max="7952" width="9" style="307"/>
    <col min="7953" max="7953" width="10.25" style="307" customWidth="1"/>
    <col min="7954" max="8203" width="9" style="307"/>
    <col min="8204" max="8204" width="66.625" style="307" customWidth="1"/>
    <col min="8205" max="8208" width="9" style="307"/>
    <col min="8209" max="8209" width="10.25" style="307" customWidth="1"/>
    <col min="8210" max="8459" width="9" style="307"/>
    <col min="8460" max="8460" width="66.625" style="307" customWidth="1"/>
    <col min="8461" max="8464" width="9" style="307"/>
    <col min="8465" max="8465" width="10.25" style="307" customWidth="1"/>
    <col min="8466" max="8715" width="9" style="307"/>
    <col min="8716" max="8716" width="66.625" style="307" customWidth="1"/>
    <col min="8717" max="8720" width="9" style="307"/>
    <col min="8721" max="8721" width="10.25" style="307" customWidth="1"/>
    <col min="8722" max="8971" width="9" style="307"/>
    <col min="8972" max="8972" width="66.625" style="307" customWidth="1"/>
    <col min="8973" max="8976" width="9" style="307"/>
    <col min="8977" max="8977" width="10.25" style="307" customWidth="1"/>
    <col min="8978" max="9227" width="9" style="307"/>
    <col min="9228" max="9228" width="66.625" style="307" customWidth="1"/>
    <col min="9229" max="9232" width="9" style="307"/>
    <col min="9233" max="9233" width="10.25" style="307" customWidth="1"/>
    <col min="9234" max="9483" width="9" style="307"/>
    <col min="9484" max="9484" width="66.625" style="307" customWidth="1"/>
    <col min="9485" max="9488" width="9" style="307"/>
    <col min="9489" max="9489" width="10.25" style="307" customWidth="1"/>
    <col min="9490" max="9739" width="9" style="307"/>
    <col min="9740" max="9740" width="66.625" style="307" customWidth="1"/>
    <col min="9741" max="9744" width="9" style="307"/>
    <col min="9745" max="9745" width="10.25" style="307" customWidth="1"/>
    <col min="9746" max="9995" width="9" style="307"/>
    <col min="9996" max="9996" width="66.625" style="307" customWidth="1"/>
    <col min="9997" max="10000" width="9" style="307"/>
    <col min="10001" max="10001" width="10.25" style="307" customWidth="1"/>
    <col min="10002" max="10251" width="9" style="307"/>
    <col min="10252" max="10252" width="66.625" style="307" customWidth="1"/>
    <col min="10253" max="10256" width="9" style="307"/>
    <col min="10257" max="10257" width="10.25" style="307" customWidth="1"/>
    <col min="10258" max="10507" width="9" style="307"/>
    <col min="10508" max="10508" width="66.625" style="307" customWidth="1"/>
    <col min="10509" max="10512" width="9" style="307"/>
    <col min="10513" max="10513" width="10.25" style="307" customWidth="1"/>
    <col min="10514" max="10763" width="9" style="307"/>
    <col min="10764" max="10764" width="66.625" style="307" customWidth="1"/>
    <col min="10765" max="10768" width="9" style="307"/>
    <col min="10769" max="10769" width="10.25" style="307" customWidth="1"/>
    <col min="10770" max="11019" width="9" style="307"/>
    <col min="11020" max="11020" width="66.625" style="307" customWidth="1"/>
    <col min="11021" max="11024" width="9" style="307"/>
    <col min="11025" max="11025" width="10.25" style="307" customWidth="1"/>
    <col min="11026" max="11275" width="9" style="307"/>
    <col min="11276" max="11276" width="66.625" style="307" customWidth="1"/>
    <col min="11277" max="11280" width="9" style="307"/>
    <col min="11281" max="11281" width="10.25" style="307" customWidth="1"/>
    <col min="11282" max="11531" width="9" style="307"/>
    <col min="11532" max="11532" width="66.625" style="307" customWidth="1"/>
    <col min="11533" max="11536" width="9" style="307"/>
    <col min="11537" max="11537" width="10.25" style="307" customWidth="1"/>
    <col min="11538" max="11787" width="9" style="307"/>
    <col min="11788" max="11788" width="66.625" style="307" customWidth="1"/>
    <col min="11789" max="11792" width="9" style="307"/>
    <col min="11793" max="11793" width="10.25" style="307" customWidth="1"/>
    <col min="11794" max="12043" width="9" style="307"/>
    <col min="12044" max="12044" width="66.625" style="307" customWidth="1"/>
    <col min="12045" max="12048" width="9" style="307"/>
    <col min="12049" max="12049" width="10.25" style="307" customWidth="1"/>
    <col min="12050" max="12299" width="9" style="307"/>
    <col min="12300" max="12300" width="66.625" style="307" customWidth="1"/>
    <col min="12301" max="12304" width="9" style="307"/>
    <col min="12305" max="12305" width="10.25" style="307" customWidth="1"/>
    <col min="12306" max="12555" width="9" style="307"/>
    <col min="12556" max="12556" width="66.625" style="307" customWidth="1"/>
    <col min="12557" max="12560" width="9" style="307"/>
    <col min="12561" max="12561" width="10.25" style="307" customWidth="1"/>
    <col min="12562" max="12811" width="9" style="307"/>
    <col min="12812" max="12812" width="66.625" style="307" customWidth="1"/>
    <col min="12813" max="12816" width="9" style="307"/>
    <col min="12817" max="12817" width="10.25" style="307" customWidth="1"/>
    <col min="12818" max="13067" width="9" style="307"/>
    <col min="13068" max="13068" width="66.625" style="307" customWidth="1"/>
    <col min="13069" max="13072" width="9" style="307"/>
    <col min="13073" max="13073" width="10.25" style="307" customWidth="1"/>
    <col min="13074" max="13323" width="9" style="307"/>
    <col min="13324" max="13324" width="66.625" style="307" customWidth="1"/>
    <col min="13325" max="13328" width="9" style="307"/>
    <col min="13329" max="13329" width="10.25" style="307" customWidth="1"/>
    <col min="13330" max="13579" width="9" style="307"/>
    <col min="13580" max="13580" width="66.625" style="307" customWidth="1"/>
    <col min="13581" max="13584" width="9" style="307"/>
    <col min="13585" max="13585" width="10.25" style="307" customWidth="1"/>
    <col min="13586" max="13835" width="9" style="307"/>
    <col min="13836" max="13836" width="66.625" style="307" customWidth="1"/>
    <col min="13837" max="13840" width="9" style="307"/>
    <col min="13841" max="13841" width="10.25" style="307" customWidth="1"/>
    <col min="13842" max="14091" width="9" style="307"/>
    <col min="14092" max="14092" width="66.625" style="307" customWidth="1"/>
    <col min="14093" max="14096" width="9" style="307"/>
    <col min="14097" max="14097" width="10.25" style="307" customWidth="1"/>
    <col min="14098" max="14347" width="9" style="307"/>
    <col min="14348" max="14348" width="66.625" style="307" customWidth="1"/>
    <col min="14349" max="14352" width="9" style="307"/>
    <col min="14353" max="14353" width="10.25" style="307" customWidth="1"/>
    <col min="14354" max="14603" width="9" style="307"/>
    <col min="14604" max="14604" width="66.625" style="307" customWidth="1"/>
    <col min="14605" max="14608" width="9" style="307"/>
    <col min="14609" max="14609" width="10.25" style="307" customWidth="1"/>
    <col min="14610" max="14859" width="9" style="307"/>
    <col min="14860" max="14860" width="66.625" style="307" customWidth="1"/>
    <col min="14861" max="14864" width="9" style="307"/>
    <col min="14865" max="14865" width="10.25" style="307" customWidth="1"/>
    <col min="14866" max="15115" width="9" style="307"/>
    <col min="15116" max="15116" width="66.625" style="307" customWidth="1"/>
    <col min="15117" max="15120" width="9" style="307"/>
    <col min="15121" max="15121" width="10.25" style="307" customWidth="1"/>
    <col min="15122" max="15371" width="9" style="307"/>
    <col min="15372" max="15372" width="66.625" style="307" customWidth="1"/>
    <col min="15373" max="15376" width="9" style="307"/>
    <col min="15377" max="15377" width="10.25" style="307" customWidth="1"/>
    <col min="15378" max="15627" width="9" style="307"/>
    <col min="15628" max="15628" width="66.625" style="307" customWidth="1"/>
    <col min="15629" max="15632" width="9" style="307"/>
    <col min="15633" max="15633" width="10.25" style="307" customWidth="1"/>
    <col min="15634" max="15883" width="9" style="307"/>
    <col min="15884" max="15884" width="66.625" style="307" customWidth="1"/>
    <col min="15885" max="15888" width="9" style="307"/>
    <col min="15889" max="15889" width="10.25" style="307" customWidth="1"/>
    <col min="15890" max="16139" width="9" style="307"/>
    <col min="16140" max="16140" width="66.625" style="307" customWidth="1"/>
    <col min="16141" max="16144" width="9" style="307"/>
    <col min="16145" max="16145" width="10.25" style="307" customWidth="1"/>
    <col min="16146" max="16384" width="9" style="307"/>
  </cols>
  <sheetData>
    <row r="1" spans="1:12" s="333" customFormat="1" ht="36" customHeight="1">
      <c r="A1" s="342" t="s">
        <v>1060</v>
      </c>
      <c r="B1" s="342"/>
      <c r="C1" s="342"/>
      <c r="D1" s="342"/>
      <c r="E1" s="342"/>
      <c r="F1" s="342"/>
      <c r="G1" s="342"/>
      <c r="H1" s="342"/>
      <c r="I1" s="342"/>
      <c r="J1" s="342"/>
      <c r="K1" s="342"/>
    </row>
    <row r="2" spans="1:12" s="333" customFormat="1" ht="21" customHeight="1">
      <c r="A2" s="343" t="s">
        <v>1048</v>
      </c>
      <c r="B2" s="343"/>
      <c r="C2" s="343"/>
      <c r="D2" s="343"/>
      <c r="E2" s="343"/>
      <c r="F2" s="343"/>
      <c r="G2" s="343"/>
      <c r="H2" s="343"/>
      <c r="I2" s="343"/>
      <c r="J2" s="343"/>
      <c r="K2" s="343"/>
    </row>
    <row r="3" spans="1:12" s="333" customFormat="1" ht="215.25" customHeight="1">
      <c r="A3" s="344" t="s">
        <v>1061</v>
      </c>
      <c r="B3" s="344"/>
      <c r="C3" s="344"/>
      <c r="D3" s="344"/>
      <c r="E3" s="344"/>
      <c r="F3" s="344"/>
      <c r="G3" s="344"/>
      <c r="H3" s="344"/>
      <c r="I3" s="344"/>
      <c r="J3" s="344"/>
      <c r="K3" s="344"/>
    </row>
    <row r="4" spans="1:12" s="333" customFormat="1" ht="21" customHeight="1">
      <c r="A4" s="343" t="s">
        <v>1062</v>
      </c>
      <c r="B4" s="343"/>
      <c r="C4" s="343"/>
      <c r="D4" s="343"/>
      <c r="E4" s="343"/>
      <c r="F4" s="343"/>
      <c r="G4" s="343"/>
      <c r="H4" s="343"/>
      <c r="I4" s="343"/>
      <c r="J4" s="343"/>
      <c r="K4" s="343"/>
    </row>
    <row r="5" spans="1:12" s="333" customFormat="1" ht="369.95" customHeight="1">
      <c r="A5" s="343" t="s">
        <v>1063</v>
      </c>
      <c r="B5" s="343"/>
      <c r="C5" s="343"/>
      <c r="D5" s="343"/>
      <c r="E5" s="343"/>
      <c r="F5" s="343"/>
      <c r="G5" s="343"/>
      <c r="H5" s="343"/>
      <c r="I5" s="343"/>
      <c r="J5" s="343"/>
      <c r="K5" s="343"/>
      <c r="L5" s="312"/>
    </row>
    <row r="6" spans="1:12" s="312" customFormat="1" ht="21" customHeight="1">
      <c r="A6" s="343" t="s">
        <v>1064</v>
      </c>
      <c r="B6" s="343"/>
      <c r="C6" s="343"/>
      <c r="D6" s="343"/>
      <c r="E6" s="343"/>
      <c r="F6" s="343"/>
      <c r="G6" s="343"/>
      <c r="H6" s="343"/>
      <c r="I6" s="343"/>
      <c r="J6" s="343"/>
      <c r="K6" s="343"/>
    </row>
    <row r="7" spans="1:12" s="312" customFormat="1" ht="120" customHeight="1">
      <c r="A7" s="344" t="s">
        <v>1065</v>
      </c>
      <c r="B7" s="344"/>
      <c r="C7" s="344"/>
      <c r="D7" s="344"/>
      <c r="E7" s="344"/>
      <c r="F7" s="344"/>
      <c r="G7" s="344"/>
      <c r="H7" s="344"/>
      <c r="I7" s="344"/>
      <c r="J7" s="344"/>
      <c r="K7" s="344"/>
    </row>
    <row r="8" spans="1:12" ht="13.5" customHeight="1">
      <c r="A8" s="346"/>
      <c r="B8" s="346"/>
      <c r="C8" s="346"/>
      <c r="D8" s="346"/>
      <c r="E8" s="346"/>
      <c r="F8" s="346"/>
      <c r="G8" s="346"/>
      <c r="H8" s="346"/>
      <c r="I8" s="346"/>
      <c r="J8" s="346"/>
      <c r="K8" s="346"/>
    </row>
    <row r="9" spans="1:12" ht="21" customHeight="1">
      <c r="A9" s="345" t="s">
        <v>1066</v>
      </c>
      <c r="B9" s="346"/>
      <c r="C9" s="346"/>
      <c r="D9" s="346"/>
      <c r="E9" s="346"/>
      <c r="F9" s="346"/>
      <c r="G9" s="346"/>
      <c r="H9" s="346"/>
      <c r="I9" s="346"/>
      <c r="J9" s="346"/>
      <c r="K9" s="346"/>
    </row>
    <row r="10" spans="1:12" ht="21" customHeight="1">
      <c r="A10" s="346" t="s">
        <v>1047</v>
      </c>
      <c r="B10" s="346"/>
      <c r="C10" s="346"/>
      <c r="D10" s="346"/>
      <c r="E10" s="346"/>
      <c r="F10" s="346"/>
      <c r="G10" s="346"/>
      <c r="H10" s="346"/>
      <c r="I10" s="346"/>
      <c r="J10" s="346"/>
      <c r="K10" s="346"/>
    </row>
    <row r="13" spans="1:12" ht="33.75" customHeight="1">
      <c r="F13" s="308"/>
    </row>
    <row r="14" spans="1:12" ht="33.75" customHeight="1">
      <c r="F14" s="311"/>
      <c r="G14" s="310"/>
      <c r="H14" s="310"/>
      <c r="I14" s="310"/>
    </row>
    <row r="15" spans="1:12">
      <c r="F15" s="310"/>
      <c r="G15" s="309"/>
      <c r="H15" s="309"/>
      <c r="I15" s="309"/>
      <c r="J15" s="309"/>
      <c r="K15" s="309"/>
    </row>
    <row r="27" spans="2:2" ht="115.5" customHeight="1">
      <c r="B27" s="308"/>
    </row>
  </sheetData>
  <mergeCells count="10">
    <mergeCell ref="A1:K1"/>
    <mergeCell ref="A5:K5"/>
    <mergeCell ref="A3:K3"/>
    <mergeCell ref="A9:K9"/>
    <mergeCell ref="A10:K10"/>
    <mergeCell ref="A8:K8"/>
    <mergeCell ref="A2:K2"/>
    <mergeCell ref="A4:K4"/>
    <mergeCell ref="A6:K6"/>
    <mergeCell ref="A7:K7"/>
  </mergeCells>
  <phoneticPr fontId="2"/>
  <printOptions horizontalCentered="1" verticalCentered="1"/>
  <pageMargins left="0.78740157480314965" right="0.23622047244094491" top="0.78740157480314965" bottom="0.78740157480314965" header="0.31496062992125984" footer="0.31496062992125984"/>
  <pageSetup paperSize="9" scale="82"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2"/>
  <sheetViews>
    <sheetView view="pageBreakPreview" topLeftCell="A16" zoomScale="90" zoomScaleNormal="85" zoomScaleSheetLayoutView="90" workbookViewId="0"/>
  </sheetViews>
  <sheetFormatPr defaultColWidth="2.5" defaultRowHeight="15.75" customHeight="1"/>
  <cols>
    <col min="1" max="16384" width="2.5" style="37"/>
  </cols>
  <sheetData>
    <row r="1" spans="1:41" ht="15.75" customHeight="1" thickBot="1">
      <c r="A1" s="11" t="s">
        <v>520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L1" s="281" t="s">
        <v>727</v>
      </c>
    </row>
    <row r="2" spans="1:41" ht="15.75" customHeight="1" thickBot="1">
      <c r="A2" s="1488" t="s">
        <v>276</v>
      </c>
      <c r="B2" s="1489"/>
      <c r="C2" s="1489"/>
      <c r="D2" s="1489"/>
      <c r="E2" s="1489"/>
      <c r="F2" s="1489"/>
      <c r="G2" s="1489"/>
      <c r="H2" s="1489"/>
      <c r="I2" s="1489"/>
      <c r="J2" s="1489"/>
      <c r="K2" s="1489"/>
      <c r="L2" s="1489"/>
      <c r="M2" s="1489"/>
      <c r="N2" s="1489"/>
      <c r="O2" s="1489"/>
      <c r="P2" s="1489"/>
      <c r="Q2" s="1489"/>
      <c r="R2" s="1489"/>
      <c r="S2" s="1489"/>
      <c r="T2" s="1490"/>
      <c r="U2" s="1491" t="s">
        <v>36</v>
      </c>
      <c r="V2" s="1489"/>
      <c r="W2" s="1489"/>
      <c r="X2" s="1489"/>
      <c r="Y2" s="1489"/>
      <c r="Z2" s="1489"/>
      <c r="AA2" s="1490"/>
      <c r="AB2" s="1491" t="s">
        <v>702</v>
      </c>
      <c r="AC2" s="1489"/>
      <c r="AD2" s="1489"/>
      <c r="AE2" s="1489"/>
      <c r="AF2" s="1489"/>
      <c r="AG2" s="1489"/>
      <c r="AH2" s="1489"/>
      <c r="AI2" s="1489"/>
      <c r="AJ2" s="1492"/>
    </row>
    <row r="3" spans="1:41" ht="15.75" customHeight="1">
      <c r="A3" s="408" t="s">
        <v>0</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1479"/>
    </row>
    <row r="4" spans="1:41" ht="15.75" customHeight="1">
      <c r="A4" s="1480"/>
      <c r="B4" s="389" t="s">
        <v>1</v>
      </c>
      <c r="C4" s="360"/>
      <c r="D4" s="360"/>
      <c r="E4" s="360"/>
      <c r="F4" s="360"/>
      <c r="G4" s="360"/>
      <c r="H4" s="360"/>
      <c r="I4" s="360"/>
      <c r="J4" s="360"/>
      <c r="K4" s="360"/>
      <c r="L4" s="360"/>
      <c r="M4" s="360"/>
      <c r="N4" s="360"/>
      <c r="O4" s="360"/>
      <c r="P4" s="360"/>
      <c r="Q4" s="360"/>
      <c r="R4" s="361"/>
      <c r="S4" s="448" t="s">
        <v>924</v>
      </c>
      <c r="T4" s="495"/>
      <c r="U4" s="1475"/>
      <c r="V4" s="1476"/>
      <c r="W4" s="1476"/>
      <c r="X4" s="1476"/>
      <c r="Y4" s="1476"/>
      <c r="Z4" s="1476"/>
      <c r="AA4" s="1477"/>
      <c r="AB4" s="1475"/>
      <c r="AC4" s="1476"/>
      <c r="AD4" s="1476"/>
      <c r="AE4" s="1476"/>
      <c r="AF4" s="1476"/>
      <c r="AG4" s="1476"/>
      <c r="AH4" s="1476"/>
      <c r="AI4" s="1476"/>
      <c r="AJ4" s="1478"/>
      <c r="AL4" s="347" t="str">
        <f>IF(S4="","未記入",IF(S4="あり",IF(COUNTA(U4:AJ4)=2,"","未記入"),""))</f>
        <v/>
      </c>
      <c r="AM4" s="347"/>
      <c r="AN4" s="347"/>
      <c r="AO4" s="347"/>
    </row>
    <row r="5" spans="1:41" ht="15.75" customHeight="1">
      <c r="A5" s="1480"/>
      <c r="B5" s="389" t="s">
        <v>2</v>
      </c>
      <c r="C5" s="360"/>
      <c r="D5" s="360"/>
      <c r="E5" s="360"/>
      <c r="F5" s="360"/>
      <c r="G5" s="360"/>
      <c r="H5" s="360"/>
      <c r="I5" s="360"/>
      <c r="J5" s="360"/>
      <c r="K5" s="360"/>
      <c r="L5" s="360"/>
      <c r="M5" s="360"/>
      <c r="N5" s="360"/>
      <c r="O5" s="360"/>
      <c r="P5" s="360"/>
      <c r="Q5" s="360"/>
      <c r="R5" s="361"/>
      <c r="S5" s="448" t="s">
        <v>924</v>
      </c>
      <c r="T5" s="495"/>
      <c r="U5" s="1475"/>
      <c r="V5" s="1476"/>
      <c r="W5" s="1476"/>
      <c r="X5" s="1476"/>
      <c r="Y5" s="1476"/>
      <c r="Z5" s="1476"/>
      <c r="AA5" s="1477"/>
      <c r="AB5" s="1475"/>
      <c r="AC5" s="1476"/>
      <c r="AD5" s="1476"/>
      <c r="AE5" s="1476"/>
      <c r="AF5" s="1476"/>
      <c r="AG5" s="1476"/>
      <c r="AH5" s="1476"/>
      <c r="AI5" s="1476"/>
      <c r="AJ5" s="1478"/>
      <c r="AL5" s="347" t="str">
        <f t="shared" ref="AL5:AL15" si="0">IF(S5="","未記入",IF(S5="あり",IF(COUNTA(U5:AJ5)=2,"","未記入"),""))</f>
        <v/>
      </c>
      <c r="AM5" s="347"/>
      <c r="AN5" s="347"/>
      <c r="AO5" s="347"/>
    </row>
    <row r="6" spans="1:41" ht="15.75" customHeight="1">
      <c r="A6" s="1480"/>
      <c r="B6" s="389" t="s">
        <v>3</v>
      </c>
      <c r="C6" s="360"/>
      <c r="D6" s="360"/>
      <c r="E6" s="360"/>
      <c r="F6" s="360"/>
      <c r="G6" s="360"/>
      <c r="H6" s="360"/>
      <c r="I6" s="360"/>
      <c r="J6" s="360"/>
      <c r="K6" s="360"/>
      <c r="L6" s="360"/>
      <c r="M6" s="360"/>
      <c r="N6" s="360"/>
      <c r="O6" s="360"/>
      <c r="P6" s="360"/>
      <c r="Q6" s="360"/>
      <c r="R6" s="361"/>
      <c r="S6" s="448" t="s">
        <v>924</v>
      </c>
      <c r="T6" s="495"/>
      <c r="U6" s="1475"/>
      <c r="V6" s="1476"/>
      <c r="W6" s="1476"/>
      <c r="X6" s="1476"/>
      <c r="Y6" s="1476"/>
      <c r="Z6" s="1476"/>
      <c r="AA6" s="1477"/>
      <c r="AB6" s="1475"/>
      <c r="AC6" s="1476"/>
      <c r="AD6" s="1476"/>
      <c r="AE6" s="1476"/>
      <c r="AF6" s="1476"/>
      <c r="AG6" s="1476"/>
      <c r="AH6" s="1476"/>
      <c r="AI6" s="1476"/>
      <c r="AJ6" s="1478"/>
      <c r="AL6" s="347" t="str">
        <f t="shared" si="0"/>
        <v/>
      </c>
      <c r="AM6" s="347"/>
      <c r="AN6" s="347"/>
      <c r="AO6" s="347"/>
    </row>
    <row r="7" spans="1:41" ht="15.75" customHeight="1">
      <c r="A7" s="1480"/>
      <c r="B7" s="389" t="s">
        <v>4</v>
      </c>
      <c r="C7" s="360"/>
      <c r="D7" s="360"/>
      <c r="E7" s="360"/>
      <c r="F7" s="360"/>
      <c r="G7" s="360"/>
      <c r="H7" s="360"/>
      <c r="I7" s="360"/>
      <c r="J7" s="360"/>
      <c r="K7" s="360"/>
      <c r="L7" s="360"/>
      <c r="M7" s="360"/>
      <c r="N7" s="360"/>
      <c r="O7" s="360"/>
      <c r="P7" s="360"/>
      <c r="Q7" s="360"/>
      <c r="R7" s="361"/>
      <c r="S7" s="448" t="s">
        <v>924</v>
      </c>
      <c r="T7" s="495"/>
      <c r="U7" s="1475"/>
      <c r="V7" s="1476"/>
      <c r="W7" s="1476"/>
      <c r="X7" s="1476"/>
      <c r="Y7" s="1476"/>
      <c r="Z7" s="1476"/>
      <c r="AA7" s="1477"/>
      <c r="AB7" s="1475"/>
      <c r="AC7" s="1476"/>
      <c r="AD7" s="1476"/>
      <c r="AE7" s="1476"/>
      <c r="AF7" s="1476"/>
      <c r="AG7" s="1476"/>
      <c r="AH7" s="1476"/>
      <c r="AI7" s="1476"/>
      <c r="AJ7" s="1478"/>
      <c r="AL7" s="347" t="str">
        <f t="shared" si="0"/>
        <v/>
      </c>
      <c r="AM7" s="347"/>
      <c r="AN7" s="347"/>
      <c r="AO7" s="347"/>
    </row>
    <row r="8" spans="1:41" ht="15.75" customHeight="1">
      <c r="A8" s="1480"/>
      <c r="B8" s="389" t="s">
        <v>5</v>
      </c>
      <c r="C8" s="360"/>
      <c r="D8" s="360"/>
      <c r="E8" s="360"/>
      <c r="F8" s="360"/>
      <c r="G8" s="360"/>
      <c r="H8" s="360"/>
      <c r="I8" s="360"/>
      <c r="J8" s="360"/>
      <c r="K8" s="360"/>
      <c r="L8" s="360"/>
      <c r="M8" s="360"/>
      <c r="N8" s="360"/>
      <c r="O8" s="360"/>
      <c r="P8" s="360"/>
      <c r="Q8" s="360"/>
      <c r="R8" s="361"/>
      <c r="S8" s="448" t="s">
        <v>924</v>
      </c>
      <c r="T8" s="495"/>
      <c r="U8" s="1475"/>
      <c r="V8" s="1476"/>
      <c r="W8" s="1476"/>
      <c r="X8" s="1476"/>
      <c r="Y8" s="1476"/>
      <c r="Z8" s="1476"/>
      <c r="AA8" s="1477"/>
      <c r="AB8" s="1475"/>
      <c r="AC8" s="1476"/>
      <c r="AD8" s="1476"/>
      <c r="AE8" s="1476"/>
      <c r="AF8" s="1476"/>
      <c r="AG8" s="1476"/>
      <c r="AH8" s="1476"/>
      <c r="AI8" s="1476"/>
      <c r="AJ8" s="1478"/>
      <c r="AL8" s="347" t="str">
        <f t="shared" si="0"/>
        <v/>
      </c>
      <c r="AM8" s="347"/>
      <c r="AN8" s="347"/>
      <c r="AO8" s="347"/>
    </row>
    <row r="9" spans="1:41" ht="15.75" customHeight="1">
      <c r="A9" s="1480"/>
      <c r="B9" s="389" t="s">
        <v>6</v>
      </c>
      <c r="C9" s="360"/>
      <c r="D9" s="360"/>
      <c r="E9" s="360"/>
      <c r="F9" s="360"/>
      <c r="G9" s="360"/>
      <c r="H9" s="360"/>
      <c r="I9" s="360"/>
      <c r="J9" s="360"/>
      <c r="K9" s="360"/>
      <c r="L9" s="360"/>
      <c r="M9" s="360"/>
      <c r="N9" s="360"/>
      <c r="O9" s="360"/>
      <c r="P9" s="360"/>
      <c r="Q9" s="360"/>
      <c r="R9" s="361"/>
      <c r="S9" s="448" t="s">
        <v>924</v>
      </c>
      <c r="T9" s="495"/>
      <c r="U9" s="1475"/>
      <c r="V9" s="1476"/>
      <c r="W9" s="1476"/>
      <c r="X9" s="1476"/>
      <c r="Y9" s="1476"/>
      <c r="Z9" s="1476"/>
      <c r="AA9" s="1477"/>
      <c r="AB9" s="1475"/>
      <c r="AC9" s="1476"/>
      <c r="AD9" s="1476"/>
      <c r="AE9" s="1476"/>
      <c r="AF9" s="1476"/>
      <c r="AG9" s="1476"/>
      <c r="AH9" s="1476"/>
      <c r="AI9" s="1476"/>
      <c r="AJ9" s="1478"/>
      <c r="AL9" s="347" t="str">
        <f t="shared" si="0"/>
        <v/>
      </c>
      <c r="AM9" s="347"/>
      <c r="AN9" s="347"/>
      <c r="AO9" s="347"/>
    </row>
    <row r="10" spans="1:41" ht="15.75" customHeight="1">
      <c r="A10" s="1480"/>
      <c r="B10" s="389" t="s">
        <v>7</v>
      </c>
      <c r="C10" s="360"/>
      <c r="D10" s="360"/>
      <c r="E10" s="360"/>
      <c r="F10" s="360"/>
      <c r="G10" s="360"/>
      <c r="H10" s="360"/>
      <c r="I10" s="360"/>
      <c r="J10" s="360"/>
      <c r="K10" s="360"/>
      <c r="L10" s="360"/>
      <c r="M10" s="360"/>
      <c r="N10" s="360"/>
      <c r="O10" s="360"/>
      <c r="P10" s="360"/>
      <c r="Q10" s="360"/>
      <c r="R10" s="361"/>
      <c r="S10" s="448" t="s">
        <v>924</v>
      </c>
      <c r="T10" s="495"/>
      <c r="U10" s="1475"/>
      <c r="V10" s="1476"/>
      <c r="W10" s="1476"/>
      <c r="X10" s="1476"/>
      <c r="Y10" s="1476"/>
      <c r="Z10" s="1476"/>
      <c r="AA10" s="1477"/>
      <c r="AB10" s="1475"/>
      <c r="AC10" s="1476"/>
      <c r="AD10" s="1476"/>
      <c r="AE10" s="1476"/>
      <c r="AF10" s="1476"/>
      <c r="AG10" s="1476"/>
      <c r="AH10" s="1476"/>
      <c r="AI10" s="1476"/>
      <c r="AJ10" s="1478"/>
      <c r="AL10" s="347" t="str">
        <f t="shared" si="0"/>
        <v/>
      </c>
      <c r="AM10" s="347"/>
      <c r="AN10" s="347"/>
      <c r="AO10" s="347"/>
    </row>
    <row r="11" spans="1:41" ht="15.75" customHeight="1">
      <c r="A11" s="1480"/>
      <c r="B11" s="389" t="s">
        <v>8</v>
      </c>
      <c r="C11" s="360"/>
      <c r="D11" s="360"/>
      <c r="E11" s="360"/>
      <c r="F11" s="360"/>
      <c r="G11" s="360"/>
      <c r="H11" s="360"/>
      <c r="I11" s="360"/>
      <c r="J11" s="360"/>
      <c r="K11" s="360"/>
      <c r="L11" s="360"/>
      <c r="M11" s="360"/>
      <c r="N11" s="360"/>
      <c r="O11" s="360"/>
      <c r="P11" s="360"/>
      <c r="Q11" s="360"/>
      <c r="R11" s="361"/>
      <c r="S11" s="448" t="s">
        <v>924</v>
      </c>
      <c r="T11" s="495"/>
      <c r="U11" s="1475"/>
      <c r="V11" s="1476"/>
      <c r="W11" s="1476"/>
      <c r="X11" s="1476"/>
      <c r="Y11" s="1476"/>
      <c r="Z11" s="1476"/>
      <c r="AA11" s="1477"/>
      <c r="AB11" s="1475"/>
      <c r="AC11" s="1476"/>
      <c r="AD11" s="1476"/>
      <c r="AE11" s="1476"/>
      <c r="AF11" s="1476"/>
      <c r="AG11" s="1476"/>
      <c r="AH11" s="1476"/>
      <c r="AI11" s="1476"/>
      <c r="AJ11" s="1478"/>
      <c r="AL11" s="347" t="str">
        <f t="shared" si="0"/>
        <v/>
      </c>
      <c r="AM11" s="347"/>
      <c r="AN11" s="347"/>
      <c r="AO11" s="347"/>
    </row>
    <row r="12" spans="1:41" ht="15.75" customHeight="1">
      <c r="A12" s="1480"/>
      <c r="B12" s="389" t="s">
        <v>9</v>
      </c>
      <c r="C12" s="360"/>
      <c r="D12" s="360"/>
      <c r="E12" s="360"/>
      <c r="F12" s="360"/>
      <c r="G12" s="360"/>
      <c r="H12" s="360"/>
      <c r="I12" s="360"/>
      <c r="J12" s="360"/>
      <c r="K12" s="360"/>
      <c r="L12" s="360"/>
      <c r="M12" s="360"/>
      <c r="N12" s="360"/>
      <c r="O12" s="360"/>
      <c r="P12" s="360"/>
      <c r="Q12" s="360"/>
      <c r="R12" s="361"/>
      <c r="S12" s="448" t="s">
        <v>924</v>
      </c>
      <c r="T12" s="495"/>
      <c r="U12" s="1475"/>
      <c r="V12" s="1476"/>
      <c r="W12" s="1476"/>
      <c r="X12" s="1476"/>
      <c r="Y12" s="1476"/>
      <c r="Z12" s="1476"/>
      <c r="AA12" s="1477"/>
      <c r="AB12" s="1475"/>
      <c r="AC12" s="1476"/>
      <c r="AD12" s="1476"/>
      <c r="AE12" s="1476"/>
      <c r="AF12" s="1476"/>
      <c r="AG12" s="1476"/>
      <c r="AH12" s="1476"/>
      <c r="AI12" s="1476"/>
      <c r="AJ12" s="1478"/>
      <c r="AL12" s="347" t="str">
        <f t="shared" si="0"/>
        <v/>
      </c>
      <c r="AM12" s="347"/>
      <c r="AN12" s="347"/>
      <c r="AO12" s="347"/>
    </row>
    <row r="13" spans="1:41" ht="15.75" customHeight="1">
      <c r="A13" s="1480"/>
      <c r="B13" s="389" t="s">
        <v>10</v>
      </c>
      <c r="C13" s="360"/>
      <c r="D13" s="360"/>
      <c r="E13" s="360"/>
      <c r="F13" s="360"/>
      <c r="G13" s="360"/>
      <c r="H13" s="360"/>
      <c r="I13" s="360"/>
      <c r="J13" s="360"/>
      <c r="K13" s="360"/>
      <c r="L13" s="360"/>
      <c r="M13" s="360"/>
      <c r="N13" s="360"/>
      <c r="O13" s="360"/>
      <c r="P13" s="360"/>
      <c r="Q13" s="360"/>
      <c r="R13" s="361"/>
      <c r="S13" s="448" t="s">
        <v>924</v>
      </c>
      <c r="T13" s="495"/>
      <c r="U13" s="1475"/>
      <c r="V13" s="1476"/>
      <c r="W13" s="1476"/>
      <c r="X13" s="1476"/>
      <c r="Y13" s="1476"/>
      <c r="Z13" s="1476"/>
      <c r="AA13" s="1477"/>
      <c r="AB13" s="1475"/>
      <c r="AC13" s="1476"/>
      <c r="AD13" s="1476"/>
      <c r="AE13" s="1476"/>
      <c r="AF13" s="1476"/>
      <c r="AG13" s="1476"/>
      <c r="AH13" s="1476"/>
      <c r="AI13" s="1476"/>
      <c r="AJ13" s="1478"/>
      <c r="AL13" s="347" t="str">
        <f t="shared" si="0"/>
        <v/>
      </c>
      <c r="AM13" s="347"/>
      <c r="AN13" s="347"/>
      <c r="AO13" s="347"/>
    </row>
    <row r="14" spans="1:41" ht="15.75" customHeight="1">
      <c r="A14" s="1480"/>
      <c r="B14" s="389" t="s">
        <v>11</v>
      </c>
      <c r="C14" s="360"/>
      <c r="D14" s="360"/>
      <c r="E14" s="360"/>
      <c r="F14" s="360"/>
      <c r="G14" s="360"/>
      <c r="H14" s="360"/>
      <c r="I14" s="360"/>
      <c r="J14" s="360"/>
      <c r="K14" s="360"/>
      <c r="L14" s="360"/>
      <c r="M14" s="360"/>
      <c r="N14" s="360"/>
      <c r="O14" s="360"/>
      <c r="P14" s="360"/>
      <c r="Q14" s="360"/>
      <c r="R14" s="361"/>
      <c r="S14" s="448" t="s">
        <v>924</v>
      </c>
      <c r="T14" s="495"/>
      <c r="U14" s="1475"/>
      <c r="V14" s="1476"/>
      <c r="W14" s="1476"/>
      <c r="X14" s="1476"/>
      <c r="Y14" s="1476"/>
      <c r="Z14" s="1476"/>
      <c r="AA14" s="1477"/>
      <c r="AB14" s="1475"/>
      <c r="AC14" s="1476"/>
      <c r="AD14" s="1476"/>
      <c r="AE14" s="1476"/>
      <c r="AF14" s="1476"/>
      <c r="AG14" s="1476"/>
      <c r="AH14" s="1476"/>
      <c r="AI14" s="1476"/>
      <c r="AJ14" s="1478"/>
      <c r="AL14" s="347" t="str">
        <f t="shared" si="0"/>
        <v/>
      </c>
      <c r="AM14" s="347"/>
      <c r="AN14" s="347"/>
      <c r="AO14" s="347"/>
    </row>
    <row r="15" spans="1:41" ht="15.75" customHeight="1" thickBot="1">
      <c r="A15" s="1481"/>
      <c r="B15" s="630" t="s">
        <v>12</v>
      </c>
      <c r="C15" s="631"/>
      <c r="D15" s="631"/>
      <c r="E15" s="631"/>
      <c r="F15" s="631"/>
      <c r="G15" s="631"/>
      <c r="H15" s="631"/>
      <c r="I15" s="631"/>
      <c r="J15" s="631"/>
      <c r="K15" s="631"/>
      <c r="L15" s="631"/>
      <c r="M15" s="631"/>
      <c r="N15" s="631"/>
      <c r="O15" s="631"/>
      <c r="P15" s="631"/>
      <c r="Q15" s="631"/>
      <c r="R15" s="632"/>
      <c r="S15" s="355" t="s">
        <v>924</v>
      </c>
      <c r="T15" s="623"/>
      <c r="U15" s="1471"/>
      <c r="V15" s="1472"/>
      <c r="W15" s="1472"/>
      <c r="X15" s="1472"/>
      <c r="Y15" s="1472"/>
      <c r="Z15" s="1472"/>
      <c r="AA15" s="1474"/>
      <c r="AB15" s="1471"/>
      <c r="AC15" s="1472"/>
      <c r="AD15" s="1472"/>
      <c r="AE15" s="1472"/>
      <c r="AF15" s="1472"/>
      <c r="AG15" s="1472"/>
      <c r="AH15" s="1472"/>
      <c r="AI15" s="1472"/>
      <c r="AJ15" s="1473"/>
      <c r="AL15" s="347" t="str">
        <f t="shared" si="0"/>
        <v/>
      </c>
      <c r="AM15" s="347"/>
      <c r="AN15" s="347"/>
      <c r="AO15" s="347"/>
    </row>
    <row r="16" spans="1:41" ht="15.75" customHeight="1">
      <c r="A16" s="408" t="s">
        <v>13</v>
      </c>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1479"/>
    </row>
    <row r="17" spans="1:42" ht="15.75" customHeight="1">
      <c r="A17" s="1480"/>
      <c r="B17" s="389" t="s">
        <v>224</v>
      </c>
      <c r="C17" s="360"/>
      <c r="D17" s="360"/>
      <c r="E17" s="360"/>
      <c r="F17" s="360"/>
      <c r="G17" s="360"/>
      <c r="H17" s="360"/>
      <c r="I17" s="360"/>
      <c r="J17" s="360"/>
      <c r="K17" s="360"/>
      <c r="L17" s="360"/>
      <c r="M17" s="360"/>
      <c r="N17" s="360"/>
      <c r="O17" s="360"/>
      <c r="P17" s="360"/>
      <c r="Q17" s="360"/>
      <c r="R17" s="361"/>
      <c r="S17" s="448" t="s">
        <v>924</v>
      </c>
      <c r="T17" s="495"/>
      <c r="U17" s="1475"/>
      <c r="V17" s="1476"/>
      <c r="W17" s="1476"/>
      <c r="X17" s="1476"/>
      <c r="Y17" s="1476"/>
      <c r="Z17" s="1476"/>
      <c r="AA17" s="1477"/>
      <c r="AB17" s="1475"/>
      <c r="AC17" s="1476"/>
      <c r="AD17" s="1476"/>
      <c r="AE17" s="1476"/>
      <c r="AF17" s="1476"/>
      <c r="AG17" s="1476"/>
      <c r="AH17" s="1476"/>
      <c r="AI17" s="1476"/>
      <c r="AJ17" s="1478"/>
      <c r="AL17" s="347" t="str">
        <f t="shared" ref="AL17:AL26" si="1">IF(S17="","未記入",IF(S17="あり",IF(COUNTA(U17:AJ17)=2,"","未記入"),""))</f>
        <v/>
      </c>
      <c r="AM17" s="347"/>
      <c r="AN17" s="347"/>
      <c r="AO17" s="347"/>
    </row>
    <row r="18" spans="1:42" ht="15.75" customHeight="1">
      <c r="A18" s="1480"/>
      <c r="B18" s="389" t="s">
        <v>14</v>
      </c>
      <c r="C18" s="360"/>
      <c r="D18" s="360"/>
      <c r="E18" s="360"/>
      <c r="F18" s="360"/>
      <c r="G18" s="360"/>
      <c r="H18" s="360"/>
      <c r="I18" s="360"/>
      <c r="J18" s="360"/>
      <c r="K18" s="360"/>
      <c r="L18" s="360"/>
      <c r="M18" s="360"/>
      <c r="N18" s="360"/>
      <c r="O18" s="360"/>
      <c r="P18" s="360"/>
      <c r="Q18" s="360"/>
      <c r="R18" s="361"/>
      <c r="S18" s="448" t="s">
        <v>924</v>
      </c>
      <c r="T18" s="495"/>
      <c r="U18" s="1475"/>
      <c r="V18" s="1476"/>
      <c r="W18" s="1476"/>
      <c r="X18" s="1476"/>
      <c r="Y18" s="1476"/>
      <c r="Z18" s="1476"/>
      <c r="AA18" s="1477"/>
      <c r="AB18" s="1475"/>
      <c r="AC18" s="1476"/>
      <c r="AD18" s="1476"/>
      <c r="AE18" s="1476"/>
      <c r="AF18" s="1476"/>
      <c r="AG18" s="1476"/>
      <c r="AH18" s="1476"/>
      <c r="AI18" s="1476"/>
      <c r="AJ18" s="1478"/>
      <c r="AL18" s="347" t="str">
        <f t="shared" si="1"/>
        <v/>
      </c>
      <c r="AM18" s="347"/>
      <c r="AN18" s="347"/>
      <c r="AO18" s="347"/>
    </row>
    <row r="19" spans="1:42" ht="15.75" customHeight="1">
      <c r="A19" s="1480"/>
      <c r="B19" s="389" t="s">
        <v>454</v>
      </c>
      <c r="C19" s="360"/>
      <c r="D19" s="360"/>
      <c r="E19" s="360"/>
      <c r="F19" s="360"/>
      <c r="G19" s="360"/>
      <c r="H19" s="360"/>
      <c r="I19" s="360"/>
      <c r="J19" s="360"/>
      <c r="K19" s="360"/>
      <c r="L19" s="360"/>
      <c r="M19" s="360"/>
      <c r="N19" s="360"/>
      <c r="O19" s="360"/>
      <c r="P19" s="360"/>
      <c r="Q19" s="360"/>
      <c r="R19" s="361"/>
      <c r="S19" s="448" t="s">
        <v>924</v>
      </c>
      <c r="T19" s="495"/>
      <c r="U19" s="1475"/>
      <c r="V19" s="1476"/>
      <c r="W19" s="1476"/>
      <c r="X19" s="1476"/>
      <c r="Y19" s="1476"/>
      <c r="Z19" s="1476"/>
      <c r="AA19" s="1477"/>
      <c r="AB19" s="1475"/>
      <c r="AC19" s="1476"/>
      <c r="AD19" s="1476"/>
      <c r="AE19" s="1476"/>
      <c r="AF19" s="1476"/>
      <c r="AG19" s="1476"/>
      <c r="AH19" s="1476"/>
      <c r="AI19" s="1476"/>
      <c r="AJ19" s="1478"/>
      <c r="AK19" s="38"/>
      <c r="AL19" s="347" t="str">
        <f t="shared" si="1"/>
        <v/>
      </c>
      <c r="AM19" s="347"/>
      <c r="AN19" s="347"/>
      <c r="AO19" s="347"/>
    </row>
    <row r="20" spans="1:42" ht="15.75" customHeight="1">
      <c r="A20" s="1480"/>
      <c r="B20" s="389" t="s">
        <v>15</v>
      </c>
      <c r="C20" s="360"/>
      <c r="D20" s="360"/>
      <c r="E20" s="360"/>
      <c r="F20" s="360"/>
      <c r="G20" s="360"/>
      <c r="H20" s="360"/>
      <c r="I20" s="360"/>
      <c r="J20" s="360"/>
      <c r="K20" s="360"/>
      <c r="L20" s="360"/>
      <c r="M20" s="360"/>
      <c r="N20" s="360"/>
      <c r="O20" s="360"/>
      <c r="P20" s="360"/>
      <c r="Q20" s="360"/>
      <c r="R20" s="361"/>
      <c r="S20" s="448" t="s">
        <v>924</v>
      </c>
      <c r="T20" s="495"/>
      <c r="U20" s="1475"/>
      <c r="V20" s="1476"/>
      <c r="W20" s="1476"/>
      <c r="X20" s="1476"/>
      <c r="Y20" s="1476"/>
      <c r="Z20" s="1476"/>
      <c r="AA20" s="1477"/>
      <c r="AB20" s="1475"/>
      <c r="AC20" s="1476"/>
      <c r="AD20" s="1476"/>
      <c r="AE20" s="1476"/>
      <c r="AF20" s="1476"/>
      <c r="AG20" s="1476"/>
      <c r="AH20" s="1476"/>
      <c r="AI20" s="1476"/>
      <c r="AJ20" s="1478"/>
      <c r="AK20" s="38"/>
      <c r="AL20" s="347" t="str">
        <f t="shared" si="1"/>
        <v/>
      </c>
      <c r="AM20" s="347"/>
      <c r="AN20" s="347"/>
      <c r="AO20" s="347"/>
    </row>
    <row r="21" spans="1:42" ht="15.75" customHeight="1">
      <c r="A21" s="1480"/>
      <c r="B21" s="389" t="s">
        <v>60</v>
      </c>
      <c r="C21" s="360"/>
      <c r="D21" s="360"/>
      <c r="E21" s="360"/>
      <c r="F21" s="360"/>
      <c r="G21" s="360"/>
      <c r="H21" s="360"/>
      <c r="I21" s="360"/>
      <c r="J21" s="360"/>
      <c r="K21" s="360"/>
      <c r="L21" s="360"/>
      <c r="M21" s="360"/>
      <c r="N21" s="360"/>
      <c r="O21" s="360"/>
      <c r="P21" s="360"/>
      <c r="Q21" s="360"/>
      <c r="R21" s="361"/>
      <c r="S21" s="448" t="s">
        <v>924</v>
      </c>
      <c r="T21" s="495"/>
      <c r="U21" s="1475"/>
      <c r="V21" s="1476"/>
      <c r="W21" s="1476"/>
      <c r="X21" s="1476"/>
      <c r="Y21" s="1476"/>
      <c r="Z21" s="1476"/>
      <c r="AA21" s="1477"/>
      <c r="AB21" s="1475"/>
      <c r="AC21" s="1476"/>
      <c r="AD21" s="1476"/>
      <c r="AE21" s="1476"/>
      <c r="AF21" s="1476"/>
      <c r="AG21" s="1476"/>
      <c r="AH21" s="1476"/>
      <c r="AI21" s="1476"/>
      <c r="AJ21" s="1478"/>
      <c r="AL21" s="347" t="str">
        <f t="shared" si="1"/>
        <v/>
      </c>
      <c r="AM21" s="347"/>
      <c r="AN21" s="347"/>
      <c r="AO21" s="347"/>
    </row>
    <row r="22" spans="1:42" ht="15.75" customHeight="1">
      <c r="A22" s="1480"/>
      <c r="B22" s="389" t="s">
        <v>16</v>
      </c>
      <c r="C22" s="360"/>
      <c r="D22" s="360"/>
      <c r="E22" s="360"/>
      <c r="F22" s="360"/>
      <c r="G22" s="360"/>
      <c r="H22" s="360"/>
      <c r="I22" s="360"/>
      <c r="J22" s="360"/>
      <c r="K22" s="360"/>
      <c r="L22" s="360"/>
      <c r="M22" s="360"/>
      <c r="N22" s="360"/>
      <c r="O22" s="360"/>
      <c r="P22" s="360"/>
      <c r="Q22" s="360"/>
      <c r="R22" s="361"/>
      <c r="S22" s="448" t="s">
        <v>924</v>
      </c>
      <c r="T22" s="495"/>
      <c r="U22" s="1475"/>
      <c r="V22" s="1476"/>
      <c r="W22" s="1476"/>
      <c r="X22" s="1476"/>
      <c r="Y22" s="1476"/>
      <c r="Z22" s="1476"/>
      <c r="AA22" s="1477"/>
      <c r="AB22" s="1475"/>
      <c r="AC22" s="1476"/>
      <c r="AD22" s="1476"/>
      <c r="AE22" s="1476"/>
      <c r="AF22" s="1476"/>
      <c r="AG22" s="1476"/>
      <c r="AH22" s="1476"/>
      <c r="AI22" s="1476"/>
      <c r="AJ22" s="1478"/>
      <c r="AL22" s="347" t="str">
        <f t="shared" si="1"/>
        <v/>
      </c>
      <c r="AM22" s="347"/>
      <c r="AN22" s="347"/>
      <c r="AO22" s="347"/>
    </row>
    <row r="23" spans="1:42" ht="15.75" customHeight="1">
      <c r="A23" s="1480"/>
      <c r="B23" s="389" t="s">
        <v>17</v>
      </c>
      <c r="C23" s="360"/>
      <c r="D23" s="360"/>
      <c r="E23" s="360"/>
      <c r="F23" s="360"/>
      <c r="G23" s="360"/>
      <c r="H23" s="360"/>
      <c r="I23" s="360"/>
      <c r="J23" s="360"/>
      <c r="K23" s="360"/>
      <c r="L23" s="360"/>
      <c r="M23" s="360"/>
      <c r="N23" s="360"/>
      <c r="O23" s="360"/>
      <c r="P23" s="360"/>
      <c r="Q23" s="360"/>
      <c r="R23" s="361"/>
      <c r="S23" s="448" t="s">
        <v>924</v>
      </c>
      <c r="T23" s="495"/>
      <c r="U23" s="1475"/>
      <c r="V23" s="1476"/>
      <c r="W23" s="1476"/>
      <c r="X23" s="1476"/>
      <c r="Y23" s="1476"/>
      <c r="Z23" s="1476"/>
      <c r="AA23" s="1477"/>
      <c r="AB23" s="1475"/>
      <c r="AC23" s="1476"/>
      <c r="AD23" s="1476"/>
      <c r="AE23" s="1476"/>
      <c r="AF23" s="1476"/>
      <c r="AG23" s="1476"/>
      <c r="AH23" s="1476"/>
      <c r="AI23" s="1476"/>
      <c r="AJ23" s="1478"/>
      <c r="AK23" s="38"/>
      <c r="AL23" s="347" t="str">
        <f t="shared" si="1"/>
        <v/>
      </c>
      <c r="AM23" s="347"/>
      <c r="AN23" s="347"/>
      <c r="AO23" s="347"/>
    </row>
    <row r="24" spans="1:42" ht="15.75" customHeight="1">
      <c r="A24" s="1480"/>
      <c r="B24" s="389" t="s">
        <v>65</v>
      </c>
      <c r="C24" s="360"/>
      <c r="D24" s="360"/>
      <c r="E24" s="360"/>
      <c r="F24" s="360"/>
      <c r="G24" s="360"/>
      <c r="H24" s="360"/>
      <c r="I24" s="360"/>
      <c r="J24" s="360"/>
      <c r="K24" s="360"/>
      <c r="L24" s="360"/>
      <c r="M24" s="360"/>
      <c r="N24" s="360"/>
      <c r="O24" s="360"/>
      <c r="P24" s="360"/>
      <c r="Q24" s="360"/>
      <c r="R24" s="361"/>
      <c r="S24" s="448" t="s">
        <v>924</v>
      </c>
      <c r="T24" s="495"/>
      <c r="U24" s="1475"/>
      <c r="V24" s="1476"/>
      <c r="W24" s="1476"/>
      <c r="X24" s="1476"/>
      <c r="Y24" s="1476"/>
      <c r="Z24" s="1476"/>
      <c r="AA24" s="1477"/>
      <c r="AB24" s="1475"/>
      <c r="AC24" s="1476"/>
      <c r="AD24" s="1476"/>
      <c r="AE24" s="1476"/>
      <c r="AF24" s="1476"/>
      <c r="AG24" s="1476"/>
      <c r="AH24" s="1476"/>
      <c r="AI24" s="1476"/>
      <c r="AJ24" s="1478"/>
      <c r="AK24" s="118"/>
      <c r="AL24" s="347" t="str">
        <f t="shared" si="1"/>
        <v/>
      </c>
      <c r="AM24" s="347"/>
      <c r="AN24" s="347"/>
      <c r="AO24" s="347"/>
    </row>
    <row r="25" spans="1:42" ht="15.75" customHeight="1" thickBot="1">
      <c r="A25" s="1481"/>
      <c r="B25" s="630" t="s">
        <v>225</v>
      </c>
      <c r="C25" s="631"/>
      <c r="D25" s="631"/>
      <c r="E25" s="631"/>
      <c r="F25" s="631"/>
      <c r="G25" s="631"/>
      <c r="H25" s="631"/>
      <c r="I25" s="631"/>
      <c r="J25" s="631"/>
      <c r="K25" s="631"/>
      <c r="L25" s="631"/>
      <c r="M25" s="631"/>
      <c r="N25" s="631"/>
      <c r="O25" s="631"/>
      <c r="P25" s="631"/>
      <c r="Q25" s="631"/>
      <c r="R25" s="632"/>
      <c r="S25" s="355" t="s">
        <v>924</v>
      </c>
      <c r="T25" s="623"/>
      <c r="U25" s="1471"/>
      <c r="V25" s="1472"/>
      <c r="W25" s="1472"/>
      <c r="X25" s="1472"/>
      <c r="Y25" s="1472"/>
      <c r="Z25" s="1472"/>
      <c r="AA25" s="1474"/>
      <c r="AB25" s="1471"/>
      <c r="AC25" s="1472"/>
      <c r="AD25" s="1472"/>
      <c r="AE25" s="1472"/>
      <c r="AF25" s="1472"/>
      <c r="AG25" s="1472"/>
      <c r="AH25" s="1472"/>
      <c r="AI25" s="1472"/>
      <c r="AJ25" s="1473"/>
      <c r="AK25" s="3"/>
      <c r="AL25" s="347" t="str">
        <f t="shared" si="1"/>
        <v/>
      </c>
      <c r="AM25" s="347"/>
      <c r="AN25" s="347"/>
      <c r="AO25" s="347"/>
      <c r="AP25" s="3"/>
    </row>
    <row r="26" spans="1:42" ht="15.75" customHeight="1" thickBot="1">
      <c r="A26" s="1267" t="s">
        <v>63</v>
      </c>
      <c r="B26" s="1268"/>
      <c r="C26" s="1268"/>
      <c r="D26" s="1268"/>
      <c r="E26" s="1268"/>
      <c r="F26" s="1268"/>
      <c r="G26" s="1268"/>
      <c r="H26" s="1268"/>
      <c r="I26" s="1268"/>
      <c r="J26" s="1268"/>
      <c r="K26" s="1268"/>
      <c r="L26" s="1268"/>
      <c r="M26" s="1268"/>
      <c r="N26" s="1268"/>
      <c r="O26" s="1268"/>
      <c r="P26" s="1268"/>
      <c r="Q26" s="1268"/>
      <c r="R26" s="1269"/>
      <c r="S26" s="1486" t="s">
        <v>924</v>
      </c>
      <c r="T26" s="1487"/>
      <c r="U26" s="1482"/>
      <c r="V26" s="1483"/>
      <c r="W26" s="1483"/>
      <c r="X26" s="1483"/>
      <c r="Y26" s="1483"/>
      <c r="Z26" s="1483"/>
      <c r="AA26" s="1484"/>
      <c r="AB26" s="1482"/>
      <c r="AC26" s="1483"/>
      <c r="AD26" s="1483"/>
      <c r="AE26" s="1483"/>
      <c r="AF26" s="1483"/>
      <c r="AG26" s="1483"/>
      <c r="AH26" s="1483"/>
      <c r="AI26" s="1483"/>
      <c r="AJ26" s="1485"/>
      <c r="AL26" s="347" t="str">
        <f t="shared" si="1"/>
        <v/>
      </c>
      <c r="AM26" s="347"/>
      <c r="AN26" s="347"/>
      <c r="AO26" s="347"/>
    </row>
    <row r="27" spans="1:42" ht="15.75" customHeight="1">
      <c r="A27" s="408" t="s">
        <v>18</v>
      </c>
      <c r="B27" s="409"/>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1479"/>
    </row>
    <row r="28" spans="1:42" ht="15.75" customHeight="1">
      <c r="A28" s="1480"/>
      <c r="B28" s="389" t="s">
        <v>19</v>
      </c>
      <c r="C28" s="360"/>
      <c r="D28" s="360"/>
      <c r="E28" s="360"/>
      <c r="F28" s="360"/>
      <c r="G28" s="360"/>
      <c r="H28" s="360"/>
      <c r="I28" s="360"/>
      <c r="J28" s="360"/>
      <c r="K28" s="360"/>
      <c r="L28" s="360"/>
      <c r="M28" s="360"/>
      <c r="N28" s="360"/>
      <c r="O28" s="360"/>
      <c r="P28" s="360"/>
      <c r="Q28" s="360"/>
      <c r="R28" s="361"/>
      <c r="S28" s="448" t="s">
        <v>924</v>
      </c>
      <c r="T28" s="495"/>
      <c r="U28" s="1475"/>
      <c r="V28" s="1476"/>
      <c r="W28" s="1476"/>
      <c r="X28" s="1476"/>
      <c r="Y28" s="1476"/>
      <c r="Z28" s="1476"/>
      <c r="AA28" s="1477"/>
      <c r="AB28" s="1475"/>
      <c r="AC28" s="1476"/>
      <c r="AD28" s="1476"/>
      <c r="AE28" s="1476"/>
      <c r="AF28" s="1476"/>
      <c r="AG28" s="1476"/>
      <c r="AH28" s="1476"/>
      <c r="AI28" s="1476"/>
      <c r="AJ28" s="1478"/>
      <c r="AL28" s="347" t="str">
        <f t="shared" ref="AL28:AL37" si="2">IF(S28="","未記入",IF(S28="あり",IF(COUNTA(U28:AJ28)=2,"","未記入"),""))</f>
        <v/>
      </c>
      <c r="AM28" s="347"/>
      <c r="AN28" s="347"/>
      <c r="AO28" s="347"/>
    </row>
    <row r="29" spans="1:42" ht="15.75" customHeight="1">
      <c r="A29" s="1480"/>
      <c r="B29" s="389" t="s">
        <v>20</v>
      </c>
      <c r="C29" s="360"/>
      <c r="D29" s="360"/>
      <c r="E29" s="360"/>
      <c r="F29" s="360"/>
      <c r="G29" s="360"/>
      <c r="H29" s="360"/>
      <c r="I29" s="360"/>
      <c r="J29" s="360"/>
      <c r="K29" s="360"/>
      <c r="L29" s="360"/>
      <c r="M29" s="360"/>
      <c r="N29" s="360"/>
      <c r="O29" s="360"/>
      <c r="P29" s="360"/>
      <c r="Q29" s="360"/>
      <c r="R29" s="361"/>
      <c r="S29" s="448" t="s">
        <v>924</v>
      </c>
      <c r="T29" s="495"/>
      <c r="U29" s="1475"/>
      <c r="V29" s="1476"/>
      <c r="W29" s="1476"/>
      <c r="X29" s="1476"/>
      <c r="Y29" s="1476"/>
      <c r="Z29" s="1476"/>
      <c r="AA29" s="1477"/>
      <c r="AB29" s="1475"/>
      <c r="AC29" s="1476"/>
      <c r="AD29" s="1476"/>
      <c r="AE29" s="1476"/>
      <c r="AF29" s="1476"/>
      <c r="AG29" s="1476"/>
      <c r="AH29" s="1476"/>
      <c r="AI29" s="1476"/>
      <c r="AJ29" s="1478"/>
      <c r="AL29" s="347" t="str">
        <f t="shared" si="2"/>
        <v/>
      </c>
      <c r="AM29" s="347"/>
      <c r="AN29" s="347"/>
      <c r="AO29" s="347"/>
    </row>
    <row r="30" spans="1:42" ht="15.75" customHeight="1">
      <c r="A30" s="1480"/>
      <c r="B30" s="389" t="s">
        <v>21</v>
      </c>
      <c r="C30" s="360"/>
      <c r="D30" s="360"/>
      <c r="E30" s="360"/>
      <c r="F30" s="360"/>
      <c r="G30" s="360"/>
      <c r="H30" s="360"/>
      <c r="I30" s="360"/>
      <c r="J30" s="360"/>
      <c r="K30" s="360"/>
      <c r="L30" s="360"/>
      <c r="M30" s="360"/>
      <c r="N30" s="360"/>
      <c r="O30" s="360"/>
      <c r="P30" s="360"/>
      <c r="Q30" s="360"/>
      <c r="R30" s="361"/>
      <c r="S30" s="448" t="s">
        <v>924</v>
      </c>
      <c r="T30" s="495"/>
      <c r="U30" s="1475"/>
      <c r="V30" s="1476"/>
      <c r="W30" s="1476"/>
      <c r="X30" s="1476"/>
      <c r="Y30" s="1476"/>
      <c r="Z30" s="1476"/>
      <c r="AA30" s="1477"/>
      <c r="AB30" s="1475"/>
      <c r="AC30" s="1476"/>
      <c r="AD30" s="1476"/>
      <c r="AE30" s="1476"/>
      <c r="AF30" s="1476"/>
      <c r="AG30" s="1476"/>
      <c r="AH30" s="1476"/>
      <c r="AI30" s="1476"/>
      <c r="AJ30" s="1478"/>
      <c r="AL30" s="347" t="str">
        <f t="shared" si="2"/>
        <v/>
      </c>
      <c r="AM30" s="347"/>
      <c r="AN30" s="347"/>
      <c r="AO30" s="347"/>
    </row>
    <row r="31" spans="1:42" ht="15.75" customHeight="1">
      <c r="A31" s="1480"/>
      <c r="B31" s="389" t="s">
        <v>22</v>
      </c>
      <c r="C31" s="360"/>
      <c r="D31" s="360"/>
      <c r="E31" s="360"/>
      <c r="F31" s="360"/>
      <c r="G31" s="360"/>
      <c r="H31" s="360"/>
      <c r="I31" s="360"/>
      <c r="J31" s="360"/>
      <c r="K31" s="360"/>
      <c r="L31" s="360"/>
      <c r="M31" s="360"/>
      <c r="N31" s="360"/>
      <c r="O31" s="360"/>
      <c r="P31" s="360"/>
      <c r="Q31" s="360"/>
      <c r="R31" s="361"/>
      <c r="S31" s="448" t="s">
        <v>924</v>
      </c>
      <c r="T31" s="495"/>
      <c r="U31" s="1475"/>
      <c r="V31" s="1476"/>
      <c r="W31" s="1476"/>
      <c r="X31" s="1476"/>
      <c r="Y31" s="1476"/>
      <c r="Z31" s="1476"/>
      <c r="AA31" s="1477"/>
      <c r="AB31" s="1475"/>
      <c r="AC31" s="1476"/>
      <c r="AD31" s="1476"/>
      <c r="AE31" s="1476"/>
      <c r="AF31" s="1476"/>
      <c r="AG31" s="1476"/>
      <c r="AH31" s="1476"/>
      <c r="AI31" s="1476"/>
      <c r="AJ31" s="1478"/>
      <c r="AL31" s="347" t="str">
        <f t="shared" si="2"/>
        <v/>
      </c>
      <c r="AM31" s="347"/>
      <c r="AN31" s="347"/>
      <c r="AO31" s="347"/>
    </row>
    <row r="32" spans="1:42" ht="15.75" customHeight="1">
      <c r="A32" s="1480"/>
      <c r="B32" s="389" t="s">
        <v>23</v>
      </c>
      <c r="C32" s="360"/>
      <c r="D32" s="360"/>
      <c r="E32" s="360"/>
      <c r="F32" s="360"/>
      <c r="G32" s="360"/>
      <c r="H32" s="360"/>
      <c r="I32" s="360"/>
      <c r="J32" s="360"/>
      <c r="K32" s="360"/>
      <c r="L32" s="360"/>
      <c r="M32" s="360"/>
      <c r="N32" s="360"/>
      <c r="O32" s="360"/>
      <c r="P32" s="360"/>
      <c r="Q32" s="360"/>
      <c r="R32" s="361"/>
      <c r="S32" s="448" t="s">
        <v>924</v>
      </c>
      <c r="T32" s="495"/>
      <c r="U32" s="1475"/>
      <c r="V32" s="1476"/>
      <c r="W32" s="1476"/>
      <c r="X32" s="1476"/>
      <c r="Y32" s="1476"/>
      <c r="Z32" s="1476"/>
      <c r="AA32" s="1477"/>
      <c r="AB32" s="1475"/>
      <c r="AC32" s="1476"/>
      <c r="AD32" s="1476"/>
      <c r="AE32" s="1476"/>
      <c r="AF32" s="1476"/>
      <c r="AG32" s="1476"/>
      <c r="AH32" s="1476"/>
      <c r="AI32" s="1476"/>
      <c r="AJ32" s="1478"/>
      <c r="AL32" s="347" t="str">
        <f t="shared" si="2"/>
        <v/>
      </c>
      <c r="AM32" s="347"/>
      <c r="AN32" s="347"/>
      <c r="AO32" s="347"/>
    </row>
    <row r="33" spans="1:41" ht="15.75" customHeight="1">
      <c r="A33" s="1480"/>
      <c r="B33" s="389" t="s">
        <v>24</v>
      </c>
      <c r="C33" s="360"/>
      <c r="D33" s="360"/>
      <c r="E33" s="360"/>
      <c r="F33" s="360"/>
      <c r="G33" s="360"/>
      <c r="H33" s="360"/>
      <c r="I33" s="360"/>
      <c r="J33" s="360"/>
      <c r="K33" s="360"/>
      <c r="L33" s="360"/>
      <c r="M33" s="360"/>
      <c r="N33" s="360"/>
      <c r="O33" s="360"/>
      <c r="P33" s="360"/>
      <c r="Q33" s="360"/>
      <c r="R33" s="361"/>
      <c r="S33" s="448" t="s">
        <v>924</v>
      </c>
      <c r="T33" s="495"/>
      <c r="U33" s="1475"/>
      <c r="V33" s="1476"/>
      <c r="W33" s="1476"/>
      <c r="X33" s="1476"/>
      <c r="Y33" s="1476"/>
      <c r="Z33" s="1476"/>
      <c r="AA33" s="1477"/>
      <c r="AB33" s="1475"/>
      <c r="AC33" s="1476"/>
      <c r="AD33" s="1476"/>
      <c r="AE33" s="1476"/>
      <c r="AF33" s="1476"/>
      <c r="AG33" s="1476"/>
      <c r="AH33" s="1476"/>
      <c r="AI33" s="1476"/>
      <c r="AJ33" s="1478"/>
      <c r="AL33" s="347" t="str">
        <f t="shared" si="2"/>
        <v/>
      </c>
      <c r="AM33" s="347"/>
      <c r="AN33" s="347"/>
      <c r="AO33" s="347"/>
    </row>
    <row r="34" spans="1:41" ht="15.75" customHeight="1">
      <c r="A34" s="1480"/>
      <c r="B34" s="389" t="s">
        <v>25</v>
      </c>
      <c r="C34" s="360"/>
      <c r="D34" s="360"/>
      <c r="E34" s="360"/>
      <c r="F34" s="360"/>
      <c r="G34" s="360"/>
      <c r="H34" s="360"/>
      <c r="I34" s="360"/>
      <c r="J34" s="360"/>
      <c r="K34" s="360"/>
      <c r="L34" s="360"/>
      <c r="M34" s="360"/>
      <c r="N34" s="360"/>
      <c r="O34" s="360"/>
      <c r="P34" s="360"/>
      <c r="Q34" s="360"/>
      <c r="R34" s="361"/>
      <c r="S34" s="448" t="s">
        <v>924</v>
      </c>
      <c r="T34" s="495"/>
      <c r="U34" s="1475"/>
      <c r="V34" s="1476"/>
      <c r="W34" s="1476"/>
      <c r="X34" s="1476"/>
      <c r="Y34" s="1476"/>
      <c r="Z34" s="1476"/>
      <c r="AA34" s="1477"/>
      <c r="AB34" s="1475"/>
      <c r="AC34" s="1476"/>
      <c r="AD34" s="1476"/>
      <c r="AE34" s="1476"/>
      <c r="AF34" s="1476"/>
      <c r="AG34" s="1476"/>
      <c r="AH34" s="1476"/>
      <c r="AI34" s="1476"/>
      <c r="AJ34" s="1478"/>
      <c r="AL34" s="347" t="str">
        <f t="shared" si="2"/>
        <v/>
      </c>
      <c r="AM34" s="347"/>
      <c r="AN34" s="347"/>
      <c r="AO34" s="347"/>
    </row>
    <row r="35" spans="1:41" ht="15.75" customHeight="1">
      <c r="A35" s="1480"/>
      <c r="B35" s="389" t="s">
        <v>388</v>
      </c>
      <c r="C35" s="360"/>
      <c r="D35" s="360"/>
      <c r="E35" s="360"/>
      <c r="F35" s="360"/>
      <c r="G35" s="360"/>
      <c r="H35" s="360"/>
      <c r="I35" s="360"/>
      <c r="J35" s="360"/>
      <c r="K35" s="360"/>
      <c r="L35" s="360"/>
      <c r="M35" s="360"/>
      <c r="N35" s="360"/>
      <c r="O35" s="360"/>
      <c r="P35" s="360"/>
      <c r="Q35" s="360"/>
      <c r="R35" s="361"/>
      <c r="S35" s="448" t="s">
        <v>924</v>
      </c>
      <c r="T35" s="495"/>
      <c r="U35" s="1475"/>
      <c r="V35" s="1476"/>
      <c r="W35" s="1476"/>
      <c r="X35" s="1476"/>
      <c r="Y35" s="1476"/>
      <c r="Z35" s="1476"/>
      <c r="AA35" s="1477"/>
      <c r="AB35" s="1475"/>
      <c r="AC35" s="1476"/>
      <c r="AD35" s="1476"/>
      <c r="AE35" s="1476"/>
      <c r="AF35" s="1476"/>
      <c r="AG35" s="1476"/>
      <c r="AH35" s="1476"/>
      <c r="AI35" s="1476"/>
      <c r="AJ35" s="1478"/>
      <c r="AL35" s="347" t="str">
        <f t="shared" si="2"/>
        <v/>
      </c>
      <c r="AM35" s="347"/>
      <c r="AN35" s="347"/>
      <c r="AO35" s="347"/>
    </row>
    <row r="36" spans="1:41" ht="15.75" customHeight="1">
      <c r="A36" s="1480"/>
      <c r="B36" s="389" t="s">
        <v>26</v>
      </c>
      <c r="C36" s="360"/>
      <c r="D36" s="360"/>
      <c r="E36" s="360"/>
      <c r="F36" s="360"/>
      <c r="G36" s="360"/>
      <c r="H36" s="360"/>
      <c r="I36" s="360"/>
      <c r="J36" s="360"/>
      <c r="K36" s="360"/>
      <c r="L36" s="360"/>
      <c r="M36" s="360"/>
      <c r="N36" s="360"/>
      <c r="O36" s="360"/>
      <c r="P36" s="360"/>
      <c r="Q36" s="360"/>
      <c r="R36" s="361"/>
      <c r="S36" s="448" t="s">
        <v>924</v>
      </c>
      <c r="T36" s="495"/>
      <c r="U36" s="1475"/>
      <c r="V36" s="1476"/>
      <c r="W36" s="1476"/>
      <c r="X36" s="1476"/>
      <c r="Y36" s="1476"/>
      <c r="Z36" s="1476"/>
      <c r="AA36" s="1477"/>
      <c r="AB36" s="1475"/>
      <c r="AC36" s="1476"/>
      <c r="AD36" s="1476"/>
      <c r="AE36" s="1476"/>
      <c r="AF36" s="1476"/>
      <c r="AG36" s="1476"/>
      <c r="AH36" s="1476"/>
      <c r="AI36" s="1476"/>
      <c r="AJ36" s="1478"/>
      <c r="AL36" s="347" t="str">
        <f t="shared" si="2"/>
        <v/>
      </c>
      <c r="AM36" s="347"/>
      <c r="AN36" s="347"/>
      <c r="AO36" s="347"/>
    </row>
    <row r="37" spans="1:41" ht="15.75" customHeight="1" thickBot="1">
      <c r="A37" s="1481"/>
      <c r="B37" s="630" t="s">
        <v>27</v>
      </c>
      <c r="C37" s="631"/>
      <c r="D37" s="631"/>
      <c r="E37" s="631"/>
      <c r="F37" s="631"/>
      <c r="G37" s="631"/>
      <c r="H37" s="631"/>
      <c r="I37" s="631"/>
      <c r="J37" s="631"/>
      <c r="K37" s="631"/>
      <c r="L37" s="631"/>
      <c r="M37" s="631"/>
      <c r="N37" s="631"/>
      <c r="O37" s="631"/>
      <c r="P37" s="631"/>
      <c r="Q37" s="631"/>
      <c r="R37" s="632"/>
      <c r="S37" s="355" t="s">
        <v>924</v>
      </c>
      <c r="T37" s="623"/>
      <c r="U37" s="1471"/>
      <c r="V37" s="1472"/>
      <c r="W37" s="1472"/>
      <c r="X37" s="1472"/>
      <c r="Y37" s="1472"/>
      <c r="Z37" s="1472"/>
      <c r="AA37" s="1474"/>
      <c r="AB37" s="1471"/>
      <c r="AC37" s="1472"/>
      <c r="AD37" s="1472"/>
      <c r="AE37" s="1472"/>
      <c r="AF37" s="1472"/>
      <c r="AG37" s="1472"/>
      <c r="AH37" s="1472"/>
      <c r="AI37" s="1472"/>
      <c r="AJ37" s="1473"/>
      <c r="AL37" s="347" t="str">
        <f t="shared" si="2"/>
        <v/>
      </c>
      <c r="AM37" s="347"/>
      <c r="AN37" s="347"/>
      <c r="AO37" s="347"/>
    </row>
    <row r="38" spans="1:41" ht="15.75" customHeight="1">
      <c r="A38" s="408" t="s">
        <v>28</v>
      </c>
      <c r="B38" s="409"/>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1479"/>
    </row>
    <row r="39" spans="1:41" ht="15.75" customHeight="1">
      <c r="A39" s="1480"/>
      <c r="B39" s="389" t="s">
        <v>29</v>
      </c>
      <c r="C39" s="360"/>
      <c r="D39" s="360"/>
      <c r="E39" s="360"/>
      <c r="F39" s="360"/>
      <c r="G39" s="360"/>
      <c r="H39" s="360"/>
      <c r="I39" s="360"/>
      <c r="J39" s="360"/>
      <c r="K39" s="360"/>
      <c r="L39" s="360"/>
      <c r="M39" s="360"/>
      <c r="N39" s="360"/>
      <c r="O39" s="360"/>
      <c r="P39" s="360"/>
      <c r="Q39" s="360"/>
      <c r="R39" s="361"/>
      <c r="S39" s="448" t="s">
        <v>924</v>
      </c>
      <c r="T39" s="495"/>
      <c r="U39" s="1475"/>
      <c r="V39" s="1476"/>
      <c r="W39" s="1476"/>
      <c r="X39" s="1476"/>
      <c r="Y39" s="1476"/>
      <c r="Z39" s="1476"/>
      <c r="AA39" s="1477"/>
      <c r="AB39" s="1475"/>
      <c r="AC39" s="1476"/>
      <c r="AD39" s="1476"/>
      <c r="AE39" s="1476"/>
      <c r="AF39" s="1476"/>
      <c r="AG39" s="1476"/>
      <c r="AH39" s="1476"/>
      <c r="AI39" s="1476"/>
      <c r="AJ39" s="1478"/>
      <c r="AL39" s="347" t="str">
        <f t="shared" ref="AL39:AL42" si="3">IF(S39="","未記入",IF(S39="あり",IF(COUNTA(U39:AJ39)=2,"","未記入"),""))</f>
        <v/>
      </c>
      <c r="AM39" s="347"/>
      <c r="AN39" s="347"/>
      <c r="AO39" s="347"/>
    </row>
    <row r="40" spans="1:41" ht="15.75" customHeight="1">
      <c r="A40" s="1480"/>
      <c r="B40" s="389" t="s">
        <v>30</v>
      </c>
      <c r="C40" s="360"/>
      <c r="D40" s="360"/>
      <c r="E40" s="360"/>
      <c r="F40" s="360"/>
      <c r="G40" s="360"/>
      <c r="H40" s="360"/>
      <c r="I40" s="360"/>
      <c r="J40" s="360"/>
      <c r="K40" s="360"/>
      <c r="L40" s="360"/>
      <c r="M40" s="360"/>
      <c r="N40" s="360"/>
      <c r="O40" s="360"/>
      <c r="P40" s="360"/>
      <c r="Q40" s="360"/>
      <c r="R40" s="361"/>
      <c r="S40" s="448" t="s">
        <v>924</v>
      </c>
      <c r="T40" s="495"/>
      <c r="U40" s="1475"/>
      <c r="V40" s="1476"/>
      <c r="W40" s="1476"/>
      <c r="X40" s="1476"/>
      <c r="Y40" s="1476"/>
      <c r="Z40" s="1476"/>
      <c r="AA40" s="1477"/>
      <c r="AB40" s="1475"/>
      <c r="AC40" s="1476"/>
      <c r="AD40" s="1476"/>
      <c r="AE40" s="1476"/>
      <c r="AF40" s="1476"/>
      <c r="AG40" s="1476"/>
      <c r="AH40" s="1476"/>
      <c r="AI40" s="1476"/>
      <c r="AJ40" s="1478"/>
      <c r="AL40" s="347" t="str">
        <f t="shared" si="3"/>
        <v/>
      </c>
      <c r="AM40" s="347"/>
      <c r="AN40" s="347"/>
      <c r="AO40" s="347"/>
    </row>
    <row r="41" spans="1:41" ht="15.75" customHeight="1" thickBot="1">
      <c r="A41" s="1481"/>
      <c r="B41" s="630" t="s">
        <v>31</v>
      </c>
      <c r="C41" s="631"/>
      <c r="D41" s="631"/>
      <c r="E41" s="631"/>
      <c r="F41" s="631"/>
      <c r="G41" s="631"/>
      <c r="H41" s="631"/>
      <c r="I41" s="631"/>
      <c r="J41" s="631"/>
      <c r="K41" s="631"/>
      <c r="L41" s="631"/>
      <c r="M41" s="631"/>
      <c r="N41" s="631"/>
      <c r="O41" s="631"/>
      <c r="P41" s="631"/>
      <c r="Q41" s="631"/>
      <c r="R41" s="632"/>
      <c r="S41" s="355" t="s">
        <v>924</v>
      </c>
      <c r="T41" s="623"/>
      <c r="U41" s="1471"/>
      <c r="V41" s="1472"/>
      <c r="W41" s="1472"/>
      <c r="X41" s="1472"/>
      <c r="Y41" s="1472"/>
      <c r="Z41" s="1472"/>
      <c r="AA41" s="1474"/>
      <c r="AB41" s="1471"/>
      <c r="AC41" s="1472"/>
      <c r="AD41" s="1472"/>
      <c r="AE41" s="1472"/>
      <c r="AF41" s="1472"/>
      <c r="AG41" s="1472"/>
      <c r="AH41" s="1472"/>
      <c r="AI41" s="1472"/>
      <c r="AJ41" s="1473"/>
      <c r="AL41" s="347" t="str">
        <f t="shared" si="3"/>
        <v/>
      </c>
      <c r="AM41" s="347"/>
      <c r="AN41" s="347"/>
      <c r="AO41" s="347"/>
    </row>
    <row r="42" spans="1:41" ht="15.75" customHeight="1" thickBot="1">
      <c r="A42" s="1267" t="s">
        <v>64</v>
      </c>
      <c r="B42" s="1268"/>
      <c r="C42" s="1268"/>
      <c r="D42" s="1268"/>
      <c r="E42" s="1268"/>
      <c r="F42" s="1268"/>
      <c r="G42" s="1268"/>
      <c r="H42" s="1268"/>
      <c r="I42" s="1268"/>
      <c r="J42" s="1268"/>
      <c r="K42" s="1268"/>
      <c r="L42" s="1268"/>
      <c r="M42" s="1268"/>
      <c r="N42" s="1268"/>
      <c r="O42" s="1268"/>
      <c r="P42" s="1268"/>
      <c r="Q42" s="1268"/>
      <c r="R42" s="1269"/>
      <c r="S42" s="1486" t="s">
        <v>924</v>
      </c>
      <c r="T42" s="1487"/>
      <c r="U42" s="1482"/>
      <c r="V42" s="1483"/>
      <c r="W42" s="1483"/>
      <c r="X42" s="1483"/>
      <c r="Y42" s="1483"/>
      <c r="Z42" s="1483"/>
      <c r="AA42" s="1484"/>
      <c r="AB42" s="1482"/>
      <c r="AC42" s="1483"/>
      <c r="AD42" s="1483"/>
      <c r="AE42" s="1483"/>
      <c r="AF42" s="1483"/>
      <c r="AG42" s="1483"/>
      <c r="AH42" s="1483"/>
      <c r="AI42" s="1483"/>
      <c r="AJ42" s="1485"/>
      <c r="AL42" s="347" t="str">
        <f t="shared" si="3"/>
        <v/>
      </c>
      <c r="AM42" s="347"/>
      <c r="AN42" s="347"/>
      <c r="AO42" s="347"/>
    </row>
    <row r="43" spans="1:41" ht="15.75" customHeight="1">
      <c r="A43" s="408" t="s">
        <v>32</v>
      </c>
      <c r="B43" s="409"/>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1479"/>
    </row>
    <row r="44" spans="1:41" ht="15.75" customHeight="1">
      <c r="A44" s="1480"/>
      <c r="B44" s="389" t="s">
        <v>33</v>
      </c>
      <c r="C44" s="360"/>
      <c r="D44" s="360"/>
      <c r="E44" s="360"/>
      <c r="F44" s="360"/>
      <c r="G44" s="360"/>
      <c r="H44" s="360"/>
      <c r="I44" s="360"/>
      <c r="J44" s="360"/>
      <c r="K44" s="360"/>
      <c r="L44" s="360"/>
      <c r="M44" s="360"/>
      <c r="N44" s="360"/>
      <c r="O44" s="360"/>
      <c r="P44" s="360"/>
      <c r="Q44" s="360"/>
      <c r="R44" s="361"/>
      <c r="S44" s="448" t="s">
        <v>924</v>
      </c>
      <c r="T44" s="495"/>
      <c r="U44" s="1475"/>
      <c r="V44" s="1476"/>
      <c r="W44" s="1476"/>
      <c r="X44" s="1476"/>
      <c r="Y44" s="1476"/>
      <c r="Z44" s="1476"/>
      <c r="AA44" s="1477"/>
      <c r="AB44" s="1475"/>
      <c r="AC44" s="1476"/>
      <c r="AD44" s="1476"/>
      <c r="AE44" s="1476"/>
      <c r="AF44" s="1476"/>
      <c r="AG44" s="1476"/>
      <c r="AH44" s="1476"/>
      <c r="AI44" s="1476"/>
      <c r="AJ44" s="1478"/>
      <c r="AL44" s="347" t="str">
        <f t="shared" ref="AL44:AL47" si="4">IF(S44="","未記入",IF(S44="あり",IF(COUNTA(U44:AJ44)=2,"","未記入"),""))</f>
        <v/>
      </c>
      <c r="AM44" s="347"/>
      <c r="AN44" s="347"/>
      <c r="AO44" s="347"/>
    </row>
    <row r="45" spans="1:41" ht="15.75" customHeight="1">
      <c r="A45" s="1480"/>
      <c r="B45" s="389" t="s">
        <v>34</v>
      </c>
      <c r="C45" s="360"/>
      <c r="D45" s="360"/>
      <c r="E45" s="360"/>
      <c r="F45" s="360"/>
      <c r="G45" s="360"/>
      <c r="H45" s="360"/>
      <c r="I45" s="360"/>
      <c r="J45" s="360"/>
      <c r="K45" s="360"/>
      <c r="L45" s="360"/>
      <c r="M45" s="360"/>
      <c r="N45" s="360"/>
      <c r="O45" s="360"/>
      <c r="P45" s="360"/>
      <c r="Q45" s="360"/>
      <c r="R45" s="361"/>
      <c r="S45" s="448" t="s">
        <v>924</v>
      </c>
      <c r="T45" s="495"/>
      <c r="U45" s="1475"/>
      <c r="V45" s="1476"/>
      <c r="W45" s="1476"/>
      <c r="X45" s="1476"/>
      <c r="Y45" s="1476"/>
      <c r="Z45" s="1476"/>
      <c r="AA45" s="1477"/>
      <c r="AB45" s="1475"/>
      <c r="AC45" s="1476"/>
      <c r="AD45" s="1476"/>
      <c r="AE45" s="1476"/>
      <c r="AF45" s="1476"/>
      <c r="AG45" s="1476"/>
      <c r="AH45" s="1476"/>
      <c r="AI45" s="1476"/>
      <c r="AJ45" s="1478"/>
      <c r="AL45" s="347" t="str">
        <f t="shared" si="4"/>
        <v/>
      </c>
      <c r="AM45" s="347"/>
      <c r="AN45" s="347"/>
      <c r="AO45" s="347"/>
    </row>
    <row r="46" spans="1:41" ht="15.75" customHeight="1">
      <c r="A46" s="1480"/>
      <c r="B46" s="389" t="s">
        <v>35</v>
      </c>
      <c r="C46" s="360"/>
      <c r="D46" s="360"/>
      <c r="E46" s="360"/>
      <c r="F46" s="360"/>
      <c r="G46" s="360"/>
      <c r="H46" s="360"/>
      <c r="I46" s="360"/>
      <c r="J46" s="360"/>
      <c r="K46" s="360"/>
      <c r="L46" s="360"/>
      <c r="M46" s="360"/>
      <c r="N46" s="360"/>
      <c r="O46" s="360"/>
      <c r="P46" s="360"/>
      <c r="Q46" s="360"/>
      <c r="R46" s="361"/>
      <c r="S46" s="448" t="s">
        <v>924</v>
      </c>
      <c r="T46" s="495"/>
      <c r="U46" s="1475"/>
      <c r="V46" s="1476"/>
      <c r="W46" s="1476"/>
      <c r="X46" s="1476"/>
      <c r="Y46" s="1476"/>
      <c r="Z46" s="1476"/>
      <c r="AA46" s="1477"/>
      <c r="AB46" s="1475"/>
      <c r="AC46" s="1476"/>
      <c r="AD46" s="1476"/>
      <c r="AE46" s="1476"/>
      <c r="AF46" s="1476"/>
      <c r="AG46" s="1476"/>
      <c r="AH46" s="1476"/>
      <c r="AI46" s="1476"/>
      <c r="AJ46" s="1478"/>
      <c r="AL46" s="347" t="str">
        <f t="shared" si="4"/>
        <v/>
      </c>
      <c r="AM46" s="347"/>
      <c r="AN46" s="347"/>
      <c r="AO46" s="347"/>
    </row>
    <row r="47" spans="1:41" ht="15.75" customHeight="1" thickBot="1">
      <c r="A47" s="1481"/>
      <c r="B47" s="630" t="s">
        <v>525</v>
      </c>
      <c r="C47" s="631"/>
      <c r="D47" s="631"/>
      <c r="E47" s="631"/>
      <c r="F47" s="631"/>
      <c r="G47" s="631"/>
      <c r="H47" s="631"/>
      <c r="I47" s="631"/>
      <c r="J47" s="631"/>
      <c r="K47" s="631"/>
      <c r="L47" s="631"/>
      <c r="M47" s="631"/>
      <c r="N47" s="631"/>
      <c r="O47" s="631"/>
      <c r="P47" s="631"/>
      <c r="Q47" s="631"/>
      <c r="R47" s="632"/>
      <c r="S47" s="355" t="s">
        <v>924</v>
      </c>
      <c r="T47" s="623"/>
      <c r="U47" s="1471"/>
      <c r="V47" s="1472"/>
      <c r="W47" s="1472"/>
      <c r="X47" s="1472"/>
      <c r="Y47" s="1472"/>
      <c r="Z47" s="1472"/>
      <c r="AA47" s="1474"/>
      <c r="AB47" s="1471"/>
      <c r="AC47" s="1472"/>
      <c r="AD47" s="1472"/>
      <c r="AE47" s="1472"/>
      <c r="AF47" s="1472"/>
      <c r="AG47" s="1472"/>
      <c r="AH47" s="1472"/>
      <c r="AI47" s="1472"/>
      <c r="AJ47" s="1473"/>
      <c r="AL47" s="347" t="str">
        <f t="shared" si="4"/>
        <v/>
      </c>
      <c r="AM47" s="347"/>
      <c r="AN47" s="347"/>
      <c r="AO47" s="347"/>
    </row>
    <row r="48" spans="1:41" ht="15.75" customHeight="1">
      <c r="A48" s="408" t="s">
        <v>531</v>
      </c>
      <c r="B48" s="409"/>
      <c r="C48" s="409"/>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1479"/>
    </row>
    <row r="49" spans="1:41" ht="15.75" customHeight="1">
      <c r="A49" s="1480"/>
      <c r="B49" s="389" t="s">
        <v>532</v>
      </c>
      <c r="C49" s="360"/>
      <c r="D49" s="360"/>
      <c r="E49" s="360"/>
      <c r="F49" s="360"/>
      <c r="G49" s="360"/>
      <c r="H49" s="360"/>
      <c r="I49" s="360"/>
      <c r="J49" s="360"/>
      <c r="K49" s="360"/>
      <c r="L49" s="360"/>
      <c r="M49" s="360"/>
      <c r="N49" s="360"/>
      <c r="O49" s="360"/>
      <c r="P49" s="360"/>
      <c r="Q49" s="360"/>
      <c r="R49" s="361"/>
      <c r="S49" s="448" t="s">
        <v>924</v>
      </c>
      <c r="T49" s="495"/>
      <c r="U49" s="1475"/>
      <c r="V49" s="1476"/>
      <c r="W49" s="1476"/>
      <c r="X49" s="1476"/>
      <c r="Y49" s="1476"/>
      <c r="Z49" s="1476"/>
      <c r="AA49" s="1477"/>
      <c r="AB49" s="1475"/>
      <c r="AC49" s="1476"/>
      <c r="AD49" s="1476"/>
      <c r="AE49" s="1476"/>
      <c r="AF49" s="1476"/>
      <c r="AG49" s="1476"/>
      <c r="AH49" s="1476"/>
      <c r="AI49" s="1476"/>
      <c r="AJ49" s="1478"/>
      <c r="AL49" s="347" t="str">
        <f t="shared" ref="AL49:AL52" si="5">IF(S49="","未記入",IF(S49="あり",IF(COUNTA(U49:AJ49)=2,"","未記入"),""))</f>
        <v/>
      </c>
      <c r="AM49" s="347"/>
      <c r="AN49" s="347"/>
      <c r="AO49" s="347"/>
    </row>
    <row r="50" spans="1:41" ht="15.75" customHeight="1">
      <c r="A50" s="1480"/>
      <c r="B50" s="389" t="s">
        <v>533</v>
      </c>
      <c r="C50" s="360"/>
      <c r="D50" s="360"/>
      <c r="E50" s="360"/>
      <c r="F50" s="360"/>
      <c r="G50" s="360"/>
      <c r="H50" s="360"/>
      <c r="I50" s="360"/>
      <c r="J50" s="360"/>
      <c r="K50" s="360"/>
      <c r="L50" s="360"/>
      <c r="M50" s="360"/>
      <c r="N50" s="360"/>
      <c r="O50" s="360"/>
      <c r="P50" s="360"/>
      <c r="Q50" s="360"/>
      <c r="R50" s="361"/>
      <c r="S50" s="448" t="s">
        <v>924</v>
      </c>
      <c r="T50" s="495"/>
      <c r="U50" s="1475"/>
      <c r="V50" s="1476"/>
      <c r="W50" s="1476"/>
      <c r="X50" s="1476"/>
      <c r="Y50" s="1476"/>
      <c r="Z50" s="1476"/>
      <c r="AA50" s="1477"/>
      <c r="AB50" s="1475"/>
      <c r="AC50" s="1476"/>
      <c r="AD50" s="1476"/>
      <c r="AE50" s="1476"/>
      <c r="AF50" s="1476"/>
      <c r="AG50" s="1476"/>
      <c r="AH50" s="1476"/>
      <c r="AI50" s="1476"/>
      <c r="AJ50" s="1478"/>
      <c r="AL50" s="347" t="str">
        <f t="shared" si="5"/>
        <v/>
      </c>
      <c r="AM50" s="347"/>
      <c r="AN50" s="347"/>
      <c r="AO50" s="347"/>
    </row>
    <row r="51" spans="1:41" ht="15.75" customHeight="1">
      <c r="A51" s="1480"/>
      <c r="B51" s="389" t="s">
        <v>534</v>
      </c>
      <c r="C51" s="360"/>
      <c r="D51" s="360"/>
      <c r="E51" s="360"/>
      <c r="F51" s="360"/>
      <c r="G51" s="360"/>
      <c r="H51" s="360"/>
      <c r="I51" s="360"/>
      <c r="J51" s="360"/>
      <c r="K51" s="360"/>
      <c r="L51" s="360"/>
      <c r="M51" s="360"/>
      <c r="N51" s="360"/>
      <c r="O51" s="360"/>
      <c r="P51" s="360"/>
      <c r="Q51" s="360"/>
      <c r="R51" s="361"/>
      <c r="S51" s="448" t="s">
        <v>924</v>
      </c>
      <c r="T51" s="495"/>
      <c r="U51" s="1475"/>
      <c r="V51" s="1476"/>
      <c r="W51" s="1476"/>
      <c r="X51" s="1476"/>
      <c r="Y51" s="1476"/>
      <c r="Z51" s="1476"/>
      <c r="AA51" s="1477"/>
      <c r="AB51" s="1475"/>
      <c r="AC51" s="1476"/>
      <c r="AD51" s="1476"/>
      <c r="AE51" s="1476"/>
      <c r="AF51" s="1476"/>
      <c r="AG51" s="1476"/>
      <c r="AH51" s="1476"/>
      <c r="AI51" s="1476"/>
      <c r="AJ51" s="1478"/>
      <c r="AL51" s="347" t="str">
        <f t="shared" si="5"/>
        <v/>
      </c>
      <c r="AM51" s="347"/>
      <c r="AN51" s="347"/>
      <c r="AO51" s="347"/>
    </row>
    <row r="52" spans="1:41" ht="15.75" customHeight="1" thickBot="1">
      <c r="A52" s="1481"/>
      <c r="B52" s="630" t="s">
        <v>535</v>
      </c>
      <c r="C52" s="631"/>
      <c r="D52" s="631"/>
      <c r="E52" s="631"/>
      <c r="F52" s="631"/>
      <c r="G52" s="631"/>
      <c r="H52" s="631"/>
      <c r="I52" s="631"/>
      <c r="J52" s="631"/>
      <c r="K52" s="631"/>
      <c r="L52" s="631"/>
      <c r="M52" s="631"/>
      <c r="N52" s="631"/>
      <c r="O52" s="631"/>
      <c r="P52" s="631"/>
      <c r="Q52" s="631"/>
      <c r="R52" s="632"/>
      <c r="S52" s="355" t="s">
        <v>924</v>
      </c>
      <c r="T52" s="623"/>
      <c r="U52" s="1471"/>
      <c r="V52" s="1472"/>
      <c r="W52" s="1472"/>
      <c r="X52" s="1472"/>
      <c r="Y52" s="1472"/>
      <c r="Z52" s="1472"/>
      <c r="AA52" s="1474"/>
      <c r="AB52" s="1471"/>
      <c r="AC52" s="1472"/>
      <c r="AD52" s="1472"/>
      <c r="AE52" s="1472"/>
      <c r="AF52" s="1472"/>
      <c r="AG52" s="1472"/>
      <c r="AH52" s="1472"/>
      <c r="AI52" s="1472"/>
      <c r="AJ52" s="1473"/>
      <c r="AL52" s="347" t="str">
        <f t="shared" si="5"/>
        <v/>
      </c>
      <c r="AM52" s="347"/>
      <c r="AN52" s="347"/>
      <c r="AO52" s="347"/>
    </row>
  </sheetData>
  <sheetProtection algorithmName="SHA-512" hashValue="kiJBGJXSrUbF23opTc/faO9FfDgIfPt/GixMbE07brjh9cEQTvmUrJqD3YBwdYW7csmbvQug5Nc0RsYn8fK3dA==" saltValue="Jbopx3aJYzJrTLh0D7gOWA==" spinCount="100000" sheet="1" objects="1" scenarios="1"/>
  <mergeCells count="235">
    <mergeCell ref="B31:R31"/>
    <mergeCell ref="B32:R32"/>
    <mergeCell ref="B34:R34"/>
    <mergeCell ref="B35:R35"/>
    <mergeCell ref="A17:A25"/>
    <mergeCell ref="B17:R17"/>
    <mergeCell ref="B18:R18"/>
    <mergeCell ref="B19:R19"/>
    <mergeCell ref="B20:R20"/>
    <mergeCell ref="B21:R21"/>
    <mergeCell ref="B22:R22"/>
    <mergeCell ref="B23:R23"/>
    <mergeCell ref="B24:R24"/>
    <mergeCell ref="A27:AJ27"/>
    <mergeCell ref="A28:A37"/>
    <mergeCell ref="B33:R33"/>
    <mergeCell ref="B36:R36"/>
    <mergeCell ref="B37:R37"/>
    <mergeCell ref="U21:AA21"/>
    <mergeCell ref="AB21:AJ21"/>
    <mergeCell ref="U22:AA22"/>
    <mergeCell ref="AB22:AJ22"/>
    <mergeCell ref="U23:AA23"/>
    <mergeCell ref="AB23:AJ23"/>
    <mergeCell ref="B5:R5"/>
    <mergeCell ref="B6:R6"/>
    <mergeCell ref="B7:R7"/>
    <mergeCell ref="B8:R8"/>
    <mergeCell ref="B9:R9"/>
    <mergeCell ref="B10:R10"/>
    <mergeCell ref="B11:R11"/>
    <mergeCell ref="B12:R12"/>
    <mergeCell ref="B13:R13"/>
    <mergeCell ref="AB24:AJ24"/>
    <mergeCell ref="U25:AA25"/>
    <mergeCell ref="AB25:AJ25"/>
    <mergeCell ref="U26:AA26"/>
    <mergeCell ref="AB26:AJ26"/>
    <mergeCell ref="U28:AA28"/>
    <mergeCell ref="AB28:AJ28"/>
    <mergeCell ref="U29:AA29"/>
    <mergeCell ref="AB29:AJ29"/>
    <mergeCell ref="A2:T2"/>
    <mergeCell ref="U2:AA2"/>
    <mergeCell ref="S9:T9"/>
    <mergeCell ref="S10:T10"/>
    <mergeCell ref="S11:T11"/>
    <mergeCell ref="S12:T12"/>
    <mergeCell ref="AB2:AJ2"/>
    <mergeCell ref="S4:T4"/>
    <mergeCell ref="S5:T5"/>
    <mergeCell ref="S6:T6"/>
    <mergeCell ref="S7:T7"/>
    <mergeCell ref="S8:T8"/>
    <mergeCell ref="AB4:AJ4"/>
    <mergeCell ref="AB5:AJ5"/>
    <mergeCell ref="AB6:AJ6"/>
    <mergeCell ref="AB7:AJ7"/>
    <mergeCell ref="AB8:AJ8"/>
    <mergeCell ref="AB9:AJ9"/>
    <mergeCell ref="AB10:AJ10"/>
    <mergeCell ref="AB11:AJ11"/>
    <mergeCell ref="AB12:AJ12"/>
    <mergeCell ref="A3:AJ3"/>
    <mergeCell ref="A4:A15"/>
    <mergeCell ref="B4:R4"/>
    <mergeCell ref="S13:T13"/>
    <mergeCell ref="S14:T14"/>
    <mergeCell ref="S15:T15"/>
    <mergeCell ref="S17:T17"/>
    <mergeCell ref="S18:T18"/>
    <mergeCell ref="S19:T19"/>
    <mergeCell ref="S20:T20"/>
    <mergeCell ref="S21:T21"/>
    <mergeCell ref="S22:T22"/>
    <mergeCell ref="A16:AJ16"/>
    <mergeCell ref="B14:R14"/>
    <mergeCell ref="B15:R15"/>
    <mergeCell ref="AB13:AJ13"/>
    <mergeCell ref="U14:AA14"/>
    <mergeCell ref="AB14:AJ14"/>
    <mergeCell ref="U15:AA15"/>
    <mergeCell ref="AB15:AJ15"/>
    <mergeCell ref="U17:AA17"/>
    <mergeCell ref="AB17:AJ17"/>
    <mergeCell ref="U18:AA18"/>
    <mergeCell ref="AB18:AJ18"/>
    <mergeCell ref="AB19:AJ19"/>
    <mergeCell ref="U20:AA20"/>
    <mergeCell ref="AB20:AJ20"/>
    <mergeCell ref="S35:T35"/>
    <mergeCell ref="S36:T36"/>
    <mergeCell ref="S37:T37"/>
    <mergeCell ref="S23:T23"/>
    <mergeCell ref="S24:T24"/>
    <mergeCell ref="S25:T25"/>
    <mergeCell ref="S39:T39"/>
    <mergeCell ref="S26:T26"/>
    <mergeCell ref="S28:T28"/>
    <mergeCell ref="S29:T29"/>
    <mergeCell ref="S30:T30"/>
    <mergeCell ref="S31:T31"/>
    <mergeCell ref="S32:T32"/>
    <mergeCell ref="A38:AJ38"/>
    <mergeCell ref="A39:A41"/>
    <mergeCell ref="B39:R39"/>
    <mergeCell ref="B40:R40"/>
    <mergeCell ref="B41:R41"/>
    <mergeCell ref="S41:T41"/>
    <mergeCell ref="B25:R25"/>
    <mergeCell ref="A26:R26"/>
    <mergeCell ref="B28:R28"/>
    <mergeCell ref="B29:R29"/>
    <mergeCell ref="B30:R30"/>
    <mergeCell ref="S52:T52"/>
    <mergeCell ref="U4:AA4"/>
    <mergeCell ref="U5:AA5"/>
    <mergeCell ref="U6:AA6"/>
    <mergeCell ref="U7:AA7"/>
    <mergeCell ref="S40:T40"/>
    <mergeCell ref="U8:AA8"/>
    <mergeCell ref="U9:AA9"/>
    <mergeCell ref="U10:AA10"/>
    <mergeCell ref="U11:AA11"/>
    <mergeCell ref="U12:AA12"/>
    <mergeCell ref="U13:AA13"/>
    <mergeCell ref="U19:AA19"/>
    <mergeCell ref="U24:AA24"/>
    <mergeCell ref="U30:AA30"/>
    <mergeCell ref="U35:AA35"/>
    <mergeCell ref="U41:AA41"/>
    <mergeCell ref="U47:AA47"/>
    <mergeCell ref="S42:T42"/>
    <mergeCell ref="S44:T44"/>
    <mergeCell ref="S45:T45"/>
    <mergeCell ref="S46:T46"/>
    <mergeCell ref="S33:T33"/>
    <mergeCell ref="S34:T34"/>
    <mergeCell ref="AB30:AJ30"/>
    <mergeCell ref="U31:AA31"/>
    <mergeCell ref="AB31:AJ31"/>
    <mergeCell ref="U32:AA32"/>
    <mergeCell ref="AB32:AJ32"/>
    <mergeCell ref="U33:AA33"/>
    <mergeCell ref="AB33:AJ33"/>
    <mergeCell ref="U34:AA34"/>
    <mergeCell ref="AB34:AJ34"/>
    <mergeCell ref="AB35:AJ35"/>
    <mergeCell ref="U36:AA36"/>
    <mergeCell ref="AB36:AJ36"/>
    <mergeCell ref="U37:AA37"/>
    <mergeCell ref="AB37:AJ37"/>
    <mergeCell ref="U39:AA39"/>
    <mergeCell ref="AB39:AJ39"/>
    <mergeCell ref="U40:AA40"/>
    <mergeCell ref="AB40:AJ40"/>
    <mergeCell ref="AB41:AJ41"/>
    <mergeCell ref="U42:AA42"/>
    <mergeCell ref="AB42:AJ42"/>
    <mergeCell ref="U44:AA44"/>
    <mergeCell ref="AB44:AJ44"/>
    <mergeCell ref="U45:AA45"/>
    <mergeCell ref="AB45:AJ45"/>
    <mergeCell ref="U46:AA46"/>
    <mergeCell ref="AB46:AJ46"/>
    <mergeCell ref="A43:AJ43"/>
    <mergeCell ref="A42:R42"/>
    <mergeCell ref="AB47:AJ47"/>
    <mergeCell ref="U52:AA52"/>
    <mergeCell ref="AB52:AJ52"/>
    <mergeCell ref="U49:AA49"/>
    <mergeCell ref="AB49:AJ49"/>
    <mergeCell ref="U50:AA50"/>
    <mergeCell ref="AB50:AJ50"/>
    <mergeCell ref="U51:AA51"/>
    <mergeCell ref="AB51:AJ51"/>
    <mergeCell ref="A48:AJ48"/>
    <mergeCell ref="A49:A52"/>
    <mergeCell ref="A44:A47"/>
    <mergeCell ref="B44:R44"/>
    <mergeCell ref="B45:R45"/>
    <mergeCell ref="B46:R46"/>
    <mergeCell ref="B47:R47"/>
    <mergeCell ref="B49:R49"/>
    <mergeCell ref="B50:R50"/>
    <mergeCell ref="B51:R51"/>
    <mergeCell ref="B52:R52"/>
    <mergeCell ref="S47:T47"/>
    <mergeCell ref="S49:T49"/>
    <mergeCell ref="S50:T50"/>
    <mergeCell ref="S51:T51"/>
    <mergeCell ref="AL4:AO4"/>
    <mergeCell ref="AL5:AO5"/>
    <mergeCell ref="AL6:AO6"/>
    <mergeCell ref="AL7:AO7"/>
    <mergeCell ref="AL8:AO8"/>
    <mergeCell ref="AL9:AO9"/>
    <mergeCell ref="AL10:AO10"/>
    <mergeCell ref="AL11:AO11"/>
    <mergeCell ref="AL12:AO12"/>
    <mergeCell ref="AL13:AO13"/>
    <mergeCell ref="AL14:AO14"/>
    <mergeCell ref="AL15:AO15"/>
    <mergeCell ref="AL17:AO17"/>
    <mergeCell ref="AL18:AO18"/>
    <mergeCell ref="AL19:AO19"/>
    <mergeCell ref="AL20:AO20"/>
    <mergeCell ref="AL21:AO21"/>
    <mergeCell ref="AL22:AO22"/>
    <mergeCell ref="AL23:AO23"/>
    <mergeCell ref="AL24:AO24"/>
    <mergeCell ref="AL25:AO25"/>
    <mergeCell ref="AL26:AO26"/>
    <mergeCell ref="AL28:AO28"/>
    <mergeCell ref="AL29:AO29"/>
    <mergeCell ref="AL30:AO30"/>
    <mergeCell ref="AL31:AO31"/>
    <mergeCell ref="AL32:AO32"/>
    <mergeCell ref="AL44:AO44"/>
    <mergeCell ref="AL45:AO45"/>
    <mergeCell ref="AL46:AO46"/>
    <mergeCell ref="AL47:AO47"/>
    <mergeCell ref="AL49:AO49"/>
    <mergeCell ref="AL50:AO50"/>
    <mergeCell ref="AL51:AO51"/>
    <mergeCell ref="AL52:AO52"/>
    <mergeCell ref="AL33:AO33"/>
    <mergeCell ref="AL34:AO34"/>
    <mergeCell ref="AL35:AO35"/>
    <mergeCell ref="AL36:AO36"/>
    <mergeCell ref="AL37:AO37"/>
    <mergeCell ref="AL39:AO39"/>
    <mergeCell ref="AL40:AO40"/>
    <mergeCell ref="AL41:AO41"/>
    <mergeCell ref="AL42:AO42"/>
  </mergeCells>
  <phoneticPr fontId="2"/>
  <dataValidations count="1">
    <dataValidation type="list" allowBlank="1" showInputMessage="1" showErrorMessage="1" sqref="S44:S47 S17:S26 S28:S37 S4:S15 S39:S42 S49:S52" xr:uid="{00000000-0002-0000-0800-000000000000}">
      <formula1>"あり,なし"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32"/>
  <sheetViews>
    <sheetView view="pageBreakPreview" zoomScale="90" zoomScaleNormal="85" zoomScaleSheetLayoutView="90" workbookViewId="0"/>
  </sheetViews>
  <sheetFormatPr defaultColWidth="2.5" defaultRowHeight="13.5"/>
  <cols>
    <col min="1" max="16384" width="2.5" style="313"/>
  </cols>
  <sheetData>
    <row r="1" spans="1:58" ht="14.25" thickBot="1">
      <c r="A1" s="11" t="s">
        <v>703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C1" s="325" t="s">
        <v>727</v>
      </c>
    </row>
    <row r="2" spans="1:58">
      <c r="A2" s="218"/>
      <c r="B2" s="195"/>
      <c r="C2" s="189"/>
      <c r="D2" s="189"/>
      <c r="E2" s="189"/>
      <c r="F2" s="189"/>
      <c r="G2" s="189"/>
      <c r="H2" s="189"/>
      <c r="I2" s="189"/>
      <c r="J2" s="189"/>
      <c r="K2" s="189"/>
      <c r="L2" s="189"/>
      <c r="M2" s="189"/>
      <c r="N2" s="189"/>
      <c r="O2" s="189"/>
      <c r="P2" s="1505" t="s">
        <v>455</v>
      </c>
      <c r="Q2" s="409"/>
      <c r="R2" s="409"/>
      <c r="S2" s="409"/>
      <c r="T2" s="409"/>
      <c r="U2" s="409"/>
      <c r="V2" s="409"/>
      <c r="W2" s="409"/>
      <c r="X2" s="409"/>
      <c r="Y2" s="409"/>
      <c r="Z2" s="409"/>
      <c r="AA2" s="409"/>
      <c r="AB2" s="409"/>
      <c r="AC2" s="409"/>
      <c r="AD2" s="409"/>
      <c r="AE2" s="410"/>
      <c r="AF2" s="1506" t="s">
        <v>491</v>
      </c>
      <c r="AG2" s="1507"/>
      <c r="AH2" s="1507"/>
      <c r="AI2" s="1507"/>
      <c r="AJ2" s="1507"/>
      <c r="AK2" s="1507"/>
      <c r="AL2" s="1507"/>
      <c r="AM2" s="1507"/>
      <c r="AN2" s="1507"/>
      <c r="AO2" s="1507"/>
      <c r="AP2" s="1507"/>
      <c r="AQ2" s="1507"/>
      <c r="AR2" s="1507"/>
      <c r="AS2" s="1507"/>
      <c r="AT2" s="1507"/>
      <c r="AU2" s="1507"/>
      <c r="AV2" s="1507"/>
      <c r="AW2" s="1507"/>
      <c r="AX2" s="1507"/>
      <c r="AY2" s="1507"/>
      <c r="AZ2" s="1507"/>
      <c r="BA2" s="1508"/>
    </row>
    <row r="3" spans="1:58" ht="14.25" thickBot="1">
      <c r="A3" s="190"/>
      <c r="B3" s="92"/>
      <c r="C3" s="92"/>
      <c r="D3" s="92"/>
      <c r="E3" s="92"/>
      <c r="F3" s="92"/>
      <c r="G3" s="92"/>
      <c r="H3" s="92"/>
      <c r="I3" s="92"/>
      <c r="J3" s="92"/>
      <c r="K3" s="92"/>
      <c r="L3" s="92"/>
      <c r="M3" s="92"/>
      <c r="N3" s="92"/>
      <c r="O3" s="92"/>
      <c r="P3" s="119"/>
      <c r="Q3" s="120"/>
      <c r="R3" s="1418" t="s">
        <v>1049</v>
      </c>
      <c r="S3" s="441"/>
      <c r="T3" s="441"/>
      <c r="U3" s="441"/>
      <c r="V3" s="441"/>
      <c r="W3" s="441"/>
      <c r="X3" s="441"/>
      <c r="Y3" s="441"/>
      <c r="Z3" s="441"/>
      <c r="AA3" s="441"/>
      <c r="AB3" s="441"/>
      <c r="AC3" s="441"/>
      <c r="AD3" s="441"/>
      <c r="AE3" s="442"/>
      <c r="AF3" s="1509"/>
      <c r="AG3" s="621"/>
      <c r="AH3" s="621"/>
      <c r="AI3" s="621"/>
      <c r="AJ3" s="621"/>
      <c r="AK3" s="621"/>
      <c r="AL3" s="621"/>
      <c r="AM3" s="621"/>
      <c r="AN3" s="621"/>
      <c r="AO3" s="621"/>
      <c r="AP3" s="621"/>
      <c r="AQ3" s="621"/>
      <c r="AR3" s="621"/>
      <c r="AS3" s="621"/>
      <c r="AT3" s="621"/>
      <c r="AU3" s="621"/>
      <c r="AV3" s="621"/>
      <c r="AW3" s="621"/>
      <c r="AX3" s="621"/>
      <c r="AY3" s="621"/>
      <c r="AZ3" s="621"/>
      <c r="BA3" s="1510"/>
    </row>
    <row r="4" spans="1:58" ht="16.5" customHeight="1">
      <c r="A4" s="1493" t="s">
        <v>456</v>
      </c>
      <c r="B4" s="1494"/>
      <c r="C4" s="1499" t="s">
        <v>457</v>
      </c>
      <c r="D4" s="1500"/>
      <c r="E4" s="1500"/>
      <c r="F4" s="1500"/>
      <c r="G4" s="1500"/>
      <c r="H4" s="1500"/>
      <c r="I4" s="1500"/>
      <c r="J4" s="1500"/>
      <c r="K4" s="1500"/>
      <c r="L4" s="1500"/>
      <c r="M4" s="1500"/>
      <c r="N4" s="1500"/>
      <c r="O4" s="1501"/>
      <c r="P4" s="1511" t="s">
        <v>806</v>
      </c>
      <c r="Q4" s="1512"/>
      <c r="R4" s="1513" t="s">
        <v>1056</v>
      </c>
      <c r="S4" s="1514"/>
      <c r="T4" s="1514"/>
      <c r="U4" s="1514"/>
      <c r="V4" s="1514"/>
      <c r="W4" s="1514"/>
      <c r="X4" s="1514"/>
      <c r="Y4" s="1514"/>
      <c r="Z4" s="1514"/>
      <c r="AA4" s="1514"/>
      <c r="AB4" s="1514"/>
      <c r="AC4" s="1514"/>
      <c r="AD4" s="1514"/>
      <c r="AE4" s="1515"/>
      <c r="AF4" s="1513"/>
      <c r="AG4" s="1514"/>
      <c r="AH4" s="1514"/>
      <c r="AI4" s="1514"/>
      <c r="AJ4" s="1514"/>
      <c r="AK4" s="1514"/>
      <c r="AL4" s="1514"/>
      <c r="AM4" s="1514"/>
      <c r="AN4" s="1514"/>
      <c r="AO4" s="1514"/>
      <c r="AP4" s="1514"/>
      <c r="AQ4" s="1514"/>
      <c r="AR4" s="1514"/>
      <c r="AS4" s="1514"/>
      <c r="AT4" s="1514"/>
      <c r="AU4" s="1514"/>
      <c r="AV4" s="1514"/>
      <c r="AW4" s="1514"/>
      <c r="AX4" s="1514"/>
      <c r="AY4" s="1514"/>
      <c r="AZ4" s="1514"/>
      <c r="BA4" s="1516"/>
      <c r="BC4" s="326" t="str">
        <f>IF(P4="","未記入",IF(P4="あり",IF(COUNTA(R4:BA4)=0,"料金を記入してください。料金が発生しない場合は備考欄に詳細を記入してください",""),""))</f>
        <v/>
      </c>
      <c r="BD4" s="327"/>
      <c r="BE4" s="327"/>
      <c r="BF4" s="328"/>
    </row>
    <row r="5" spans="1:58" ht="16.5" customHeight="1">
      <c r="A5" s="1495"/>
      <c r="B5" s="1496"/>
      <c r="C5" s="1502" t="s">
        <v>458</v>
      </c>
      <c r="D5" s="1503"/>
      <c r="E5" s="1503"/>
      <c r="F5" s="1503"/>
      <c r="G5" s="1503"/>
      <c r="H5" s="1503"/>
      <c r="I5" s="1503"/>
      <c r="J5" s="1503"/>
      <c r="K5" s="1503"/>
      <c r="L5" s="1503"/>
      <c r="M5" s="1503"/>
      <c r="N5" s="1503"/>
      <c r="O5" s="1504"/>
      <c r="P5" s="1520" t="s">
        <v>806</v>
      </c>
      <c r="Q5" s="1521"/>
      <c r="R5" s="1517" t="s">
        <v>1014</v>
      </c>
      <c r="S5" s="1518"/>
      <c r="T5" s="1518"/>
      <c r="U5" s="1518"/>
      <c r="V5" s="1518"/>
      <c r="W5" s="1518"/>
      <c r="X5" s="1518"/>
      <c r="Y5" s="1518"/>
      <c r="Z5" s="1518"/>
      <c r="AA5" s="1518"/>
      <c r="AB5" s="1518"/>
      <c r="AC5" s="1518"/>
      <c r="AD5" s="1518"/>
      <c r="AE5" s="1522"/>
      <c r="AF5" s="1517"/>
      <c r="AG5" s="1518"/>
      <c r="AH5" s="1518"/>
      <c r="AI5" s="1518"/>
      <c r="AJ5" s="1518"/>
      <c r="AK5" s="1518"/>
      <c r="AL5" s="1518"/>
      <c r="AM5" s="1518"/>
      <c r="AN5" s="1518"/>
      <c r="AO5" s="1518"/>
      <c r="AP5" s="1518"/>
      <c r="AQ5" s="1518"/>
      <c r="AR5" s="1518"/>
      <c r="AS5" s="1518"/>
      <c r="AT5" s="1518"/>
      <c r="AU5" s="1518"/>
      <c r="AV5" s="1518"/>
      <c r="AW5" s="1518"/>
      <c r="AX5" s="1518"/>
      <c r="AY5" s="1518"/>
      <c r="AZ5" s="1518"/>
      <c r="BA5" s="1519"/>
      <c r="BC5" s="326" t="str">
        <f t="shared" ref="BC5:BC30" si="0">IF(P5="","未記入",IF(P5="あり",IF(COUNTA(R5:BA5)=0,"料金を記入してください。料金が発生しない場合は備考欄に詳細を記入してください",""),""))</f>
        <v/>
      </c>
      <c r="BD5" s="327"/>
      <c r="BE5" s="327"/>
      <c r="BF5" s="328"/>
    </row>
    <row r="6" spans="1:58" ht="16.5" customHeight="1">
      <c r="A6" s="1495"/>
      <c r="B6" s="1496"/>
      <c r="C6" s="1502" t="s">
        <v>459</v>
      </c>
      <c r="D6" s="1503"/>
      <c r="E6" s="1503"/>
      <c r="F6" s="1503"/>
      <c r="G6" s="1503"/>
      <c r="H6" s="1503"/>
      <c r="I6" s="1503"/>
      <c r="J6" s="1503"/>
      <c r="K6" s="1503"/>
      <c r="L6" s="1503"/>
      <c r="M6" s="1503"/>
      <c r="N6" s="1503"/>
      <c r="O6" s="1504"/>
      <c r="P6" s="1520" t="s">
        <v>806</v>
      </c>
      <c r="Q6" s="1521"/>
      <c r="R6" s="1517" t="s">
        <v>1015</v>
      </c>
      <c r="S6" s="1518"/>
      <c r="T6" s="1518"/>
      <c r="U6" s="1518"/>
      <c r="V6" s="1518"/>
      <c r="W6" s="1518"/>
      <c r="X6" s="1518"/>
      <c r="Y6" s="1518"/>
      <c r="Z6" s="1518"/>
      <c r="AA6" s="1518"/>
      <c r="AB6" s="1518"/>
      <c r="AC6" s="1518"/>
      <c r="AD6" s="1518"/>
      <c r="AE6" s="1522"/>
      <c r="AF6" s="1517" t="s">
        <v>541</v>
      </c>
      <c r="AG6" s="1518"/>
      <c r="AH6" s="1518"/>
      <c r="AI6" s="1518"/>
      <c r="AJ6" s="1518"/>
      <c r="AK6" s="1518"/>
      <c r="AL6" s="1518"/>
      <c r="AM6" s="1518"/>
      <c r="AN6" s="1518"/>
      <c r="AO6" s="1518"/>
      <c r="AP6" s="1518"/>
      <c r="AQ6" s="1518"/>
      <c r="AR6" s="1518"/>
      <c r="AS6" s="1518"/>
      <c r="AT6" s="1518"/>
      <c r="AU6" s="1518"/>
      <c r="AV6" s="1518"/>
      <c r="AW6" s="1518"/>
      <c r="AX6" s="1518"/>
      <c r="AY6" s="1518"/>
      <c r="AZ6" s="1518"/>
      <c r="BA6" s="1519"/>
      <c r="BC6" s="326" t="str">
        <f t="shared" si="0"/>
        <v/>
      </c>
      <c r="BD6" s="327"/>
      <c r="BE6" s="327"/>
      <c r="BF6" s="328"/>
    </row>
    <row r="7" spans="1:58" ht="16.5" customHeight="1">
      <c r="A7" s="1495"/>
      <c r="B7" s="1496"/>
      <c r="C7" s="1502" t="s">
        <v>460</v>
      </c>
      <c r="D7" s="1503"/>
      <c r="E7" s="1503"/>
      <c r="F7" s="1503"/>
      <c r="G7" s="1503"/>
      <c r="H7" s="1503"/>
      <c r="I7" s="1503"/>
      <c r="J7" s="1503"/>
      <c r="K7" s="1503"/>
      <c r="L7" s="1503"/>
      <c r="M7" s="1503"/>
      <c r="N7" s="1503"/>
      <c r="O7" s="1504"/>
      <c r="P7" s="1520" t="s">
        <v>806</v>
      </c>
      <c r="Q7" s="1521"/>
      <c r="R7" s="1517" t="s">
        <v>1016</v>
      </c>
      <c r="S7" s="1518"/>
      <c r="T7" s="1518"/>
      <c r="U7" s="1518"/>
      <c r="V7" s="1518"/>
      <c r="W7" s="1518"/>
      <c r="X7" s="1518"/>
      <c r="Y7" s="1518"/>
      <c r="Z7" s="1518"/>
      <c r="AA7" s="1518"/>
      <c r="AB7" s="1518"/>
      <c r="AC7" s="1518"/>
      <c r="AD7" s="1518"/>
      <c r="AE7" s="1522"/>
      <c r="AF7" s="1517" t="s">
        <v>1018</v>
      </c>
      <c r="AG7" s="1518"/>
      <c r="AH7" s="1518"/>
      <c r="AI7" s="1518"/>
      <c r="AJ7" s="1518"/>
      <c r="AK7" s="1518"/>
      <c r="AL7" s="1518"/>
      <c r="AM7" s="1518"/>
      <c r="AN7" s="1518"/>
      <c r="AO7" s="1518"/>
      <c r="AP7" s="1518"/>
      <c r="AQ7" s="1518"/>
      <c r="AR7" s="1518"/>
      <c r="AS7" s="1518"/>
      <c r="AT7" s="1518"/>
      <c r="AU7" s="1518"/>
      <c r="AV7" s="1518"/>
      <c r="AW7" s="1518"/>
      <c r="AX7" s="1518"/>
      <c r="AY7" s="1518"/>
      <c r="AZ7" s="1518"/>
      <c r="BA7" s="1519"/>
      <c r="BC7" s="326" t="str">
        <f t="shared" si="0"/>
        <v/>
      </c>
      <c r="BD7" s="327"/>
      <c r="BE7" s="327"/>
      <c r="BF7" s="328"/>
    </row>
    <row r="8" spans="1:58" ht="16.5" customHeight="1">
      <c r="A8" s="1495"/>
      <c r="B8" s="1496"/>
      <c r="C8" s="1502" t="s">
        <v>461</v>
      </c>
      <c r="D8" s="1503"/>
      <c r="E8" s="1503"/>
      <c r="F8" s="1503"/>
      <c r="G8" s="1503"/>
      <c r="H8" s="1503"/>
      <c r="I8" s="1503"/>
      <c r="J8" s="1503"/>
      <c r="K8" s="1503"/>
      <c r="L8" s="1503"/>
      <c r="M8" s="1503"/>
      <c r="N8" s="1503"/>
      <c r="O8" s="1504"/>
      <c r="P8" s="1520" t="s">
        <v>806</v>
      </c>
      <c r="Q8" s="1521"/>
      <c r="R8" s="1517" t="s">
        <v>1016</v>
      </c>
      <c r="S8" s="1518"/>
      <c r="T8" s="1518"/>
      <c r="U8" s="1518"/>
      <c r="V8" s="1518"/>
      <c r="W8" s="1518"/>
      <c r="X8" s="1518"/>
      <c r="Y8" s="1518"/>
      <c r="Z8" s="1518"/>
      <c r="AA8" s="1518"/>
      <c r="AB8" s="1518"/>
      <c r="AC8" s="1518"/>
      <c r="AD8" s="1518"/>
      <c r="AE8" s="1522"/>
      <c r="AF8" s="1517" t="s">
        <v>1018</v>
      </c>
      <c r="AG8" s="1518"/>
      <c r="AH8" s="1518"/>
      <c r="AI8" s="1518"/>
      <c r="AJ8" s="1518"/>
      <c r="AK8" s="1518"/>
      <c r="AL8" s="1518"/>
      <c r="AM8" s="1518"/>
      <c r="AN8" s="1518"/>
      <c r="AO8" s="1518"/>
      <c r="AP8" s="1518"/>
      <c r="AQ8" s="1518"/>
      <c r="AR8" s="1518"/>
      <c r="AS8" s="1518"/>
      <c r="AT8" s="1518"/>
      <c r="AU8" s="1518"/>
      <c r="AV8" s="1518"/>
      <c r="AW8" s="1518"/>
      <c r="AX8" s="1518"/>
      <c r="AY8" s="1518"/>
      <c r="AZ8" s="1518"/>
      <c r="BA8" s="1519"/>
      <c r="BC8" s="326" t="str">
        <f t="shared" si="0"/>
        <v/>
      </c>
      <c r="BD8" s="327"/>
      <c r="BE8" s="327"/>
      <c r="BF8" s="328"/>
    </row>
    <row r="9" spans="1:58" ht="16.5" customHeight="1">
      <c r="A9" s="1495"/>
      <c r="B9" s="1496"/>
      <c r="C9" s="1502" t="s">
        <v>462</v>
      </c>
      <c r="D9" s="1503"/>
      <c r="E9" s="1503"/>
      <c r="F9" s="1503"/>
      <c r="G9" s="1503"/>
      <c r="H9" s="1503"/>
      <c r="I9" s="1503"/>
      <c r="J9" s="1503"/>
      <c r="K9" s="1503"/>
      <c r="L9" s="1503"/>
      <c r="M9" s="1503"/>
      <c r="N9" s="1503"/>
      <c r="O9" s="1504"/>
      <c r="P9" s="1520" t="s">
        <v>806</v>
      </c>
      <c r="Q9" s="1521"/>
      <c r="R9" s="1517" t="s">
        <v>1014</v>
      </c>
      <c r="S9" s="1518"/>
      <c r="T9" s="1518"/>
      <c r="U9" s="1518"/>
      <c r="V9" s="1518"/>
      <c r="W9" s="1518"/>
      <c r="X9" s="1518"/>
      <c r="Y9" s="1518"/>
      <c r="Z9" s="1518"/>
      <c r="AA9" s="1518"/>
      <c r="AB9" s="1518"/>
      <c r="AC9" s="1518"/>
      <c r="AD9" s="1518"/>
      <c r="AE9" s="1522"/>
      <c r="AF9" s="1517"/>
      <c r="AG9" s="1518"/>
      <c r="AH9" s="1518"/>
      <c r="AI9" s="1518"/>
      <c r="AJ9" s="1518"/>
      <c r="AK9" s="1518"/>
      <c r="AL9" s="1518"/>
      <c r="AM9" s="1518"/>
      <c r="AN9" s="1518"/>
      <c r="AO9" s="1518"/>
      <c r="AP9" s="1518"/>
      <c r="AQ9" s="1518"/>
      <c r="AR9" s="1518"/>
      <c r="AS9" s="1518"/>
      <c r="AT9" s="1518"/>
      <c r="AU9" s="1518"/>
      <c r="AV9" s="1518"/>
      <c r="AW9" s="1518"/>
      <c r="AX9" s="1518"/>
      <c r="AY9" s="1518"/>
      <c r="AZ9" s="1518"/>
      <c r="BA9" s="1519"/>
      <c r="BC9" s="326" t="str">
        <f t="shared" si="0"/>
        <v/>
      </c>
      <c r="BD9" s="327"/>
      <c r="BE9" s="327"/>
      <c r="BF9" s="328"/>
    </row>
    <row r="10" spans="1:58" ht="16.5" customHeight="1">
      <c r="A10" s="1495"/>
      <c r="B10" s="1496"/>
      <c r="C10" s="1502" t="s">
        <v>463</v>
      </c>
      <c r="D10" s="1503"/>
      <c r="E10" s="1503"/>
      <c r="F10" s="1503"/>
      <c r="G10" s="1503"/>
      <c r="H10" s="1503"/>
      <c r="I10" s="1503"/>
      <c r="J10" s="1503"/>
      <c r="K10" s="1503"/>
      <c r="L10" s="1503"/>
      <c r="M10" s="1503"/>
      <c r="N10" s="1503"/>
      <c r="O10" s="1504"/>
      <c r="P10" s="1520" t="s">
        <v>924</v>
      </c>
      <c r="Q10" s="1521"/>
      <c r="R10" s="1517"/>
      <c r="S10" s="1518"/>
      <c r="T10" s="1518"/>
      <c r="U10" s="1518"/>
      <c r="V10" s="1518"/>
      <c r="W10" s="1518"/>
      <c r="X10" s="1518"/>
      <c r="Y10" s="1518"/>
      <c r="Z10" s="1518"/>
      <c r="AA10" s="1518"/>
      <c r="AB10" s="1518"/>
      <c r="AC10" s="1518"/>
      <c r="AD10" s="1518"/>
      <c r="AE10" s="1522"/>
      <c r="AF10" s="1517"/>
      <c r="AG10" s="1518"/>
      <c r="AH10" s="1518"/>
      <c r="AI10" s="1518"/>
      <c r="AJ10" s="1518"/>
      <c r="AK10" s="1518"/>
      <c r="AL10" s="1518"/>
      <c r="AM10" s="1518"/>
      <c r="AN10" s="1518"/>
      <c r="AO10" s="1518"/>
      <c r="AP10" s="1518"/>
      <c r="AQ10" s="1518"/>
      <c r="AR10" s="1518"/>
      <c r="AS10" s="1518"/>
      <c r="AT10" s="1518"/>
      <c r="AU10" s="1518"/>
      <c r="AV10" s="1518"/>
      <c r="AW10" s="1518"/>
      <c r="AX10" s="1518"/>
      <c r="AY10" s="1518"/>
      <c r="AZ10" s="1518"/>
      <c r="BA10" s="1519"/>
      <c r="BC10" s="326" t="str">
        <f t="shared" si="0"/>
        <v/>
      </c>
      <c r="BD10" s="327"/>
      <c r="BE10" s="327"/>
      <c r="BF10" s="328"/>
    </row>
    <row r="11" spans="1:58" ht="16.5" customHeight="1" thickBot="1">
      <c r="A11" s="1497"/>
      <c r="B11" s="1498"/>
      <c r="C11" s="1523" t="s">
        <v>464</v>
      </c>
      <c r="D11" s="1524"/>
      <c r="E11" s="1524"/>
      <c r="F11" s="1524"/>
      <c r="G11" s="1524"/>
      <c r="H11" s="1524"/>
      <c r="I11" s="1524"/>
      <c r="J11" s="1524"/>
      <c r="K11" s="1524"/>
      <c r="L11" s="1524"/>
      <c r="M11" s="1524"/>
      <c r="N11" s="1524"/>
      <c r="O11" s="1525"/>
      <c r="P11" s="1526" t="s">
        <v>806</v>
      </c>
      <c r="Q11" s="1527"/>
      <c r="R11" s="1528" t="s">
        <v>1016</v>
      </c>
      <c r="S11" s="1529"/>
      <c r="T11" s="1529"/>
      <c r="U11" s="1529"/>
      <c r="V11" s="1529"/>
      <c r="W11" s="1529"/>
      <c r="X11" s="1529"/>
      <c r="Y11" s="1529"/>
      <c r="Z11" s="1529"/>
      <c r="AA11" s="1529"/>
      <c r="AB11" s="1529"/>
      <c r="AC11" s="1529"/>
      <c r="AD11" s="1529"/>
      <c r="AE11" s="1530"/>
      <c r="AF11" s="1528" t="s">
        <v>1017</v>
      </c>
      <c r="AG11" s="1529"/>
      <c r="AH11" s="1529"/>
      <c r="AI11" s="1529"/>
      <c r="AJ11" s="1529"/>
      <c r="AK11" s="1529"/>
      <c r="AL11" s="1529"/>
      <c r="AM11" s="1529"/>
      <c r="AN11" s="1529"/>
      <c r="AO11" s="1529"/>
      <c r="AP11" s="1529"/>
      <c r="AQ11" s="1529"/>
      <c r="AR11" s="1529"/>
      <c r="AS11" s="1529"/>
      <c r="AT11" s="1529"/>
      <c r="AU11" s="1529"/>
      <c r="AV11" s="1529"/>
      <c r="AW11" s="1529"/>
      <c r="AX11" s="1529"/>
      <c r="AY11" s="1529"/>
      <c r="AZ11" s="1529"/>
      <c r="BA11" s="1531"/>
      <c r="BC11" s="326" t="str">
        <f t="shared" si="0"/>
        <v/>
      </c>
      <c r="BD11" s="327"/>
      <c r="BE11" s="327"/>
      <c r="BF11" s="328"/>
    </row>
    <row r="12" spans="1:58" ht="16.5" customHeight="1">
      <c r="A12" s="1493" t="s">
        <v>465</v>
      </c>
      <c r="B12" s="1494"/>
      <c r="C12" s="1499" t="s">
        <v>466</v>
      </c>
      <c r="D12" s="1500"/>
      <c r="E12" s="1500"/>
      <c r="F12" s="1500"/>
      <c r="G12" s="1500"/>
      <c r="H12" s="1500"/>
      <c r="I12" s="1500"/>
      <c r="J12" s="1500"/>
      <c r="K12" s="1500"/>
      <c r="L12" s="1500"/>
      <c r="M12" s="1500"/>
      <c r="N12" s="1500"/>
      <c r="O12" s="1501"/>
      <c r="P12" s="1511" t="s">
        <v>806</v>
      </c>
      <c r="Q12" s="1512"/>
      <c r="R12" s="1513" t="s">
        <v>1016</v>
      </c>
      <c r="S12" s="1514"/>
      <c r="T12" s="1514"/>
      <c r="U12" s="1514"/>
      <c r="V12" s="1514"/>
      <c r="W12" s="1514"/>
      <c r="X12" s="1514"/>
      <c r="Y12" s="1514"/>
      <c r="Z12" s="1514"/>
      <c r="AA12" s="1514"/>
      <c r="AB12" s="1514"/>
      <c r="AC12" s="1514"/>
      <c r="AD12" s="1514"/>
      <c r="AE12" s="1515"/>
      <c r="AF12" s="1513" t="s">
        <v>1020</v>
      </c>
      <c r="AG12" s="1514"/>
      <c r="AH12" s="1514"/>
      <c r="AI12" s="1514"/>
      <c r="AJ12" s="1514"/>
      <c r="AK12" s="1514"/>
      <c r="AL12" s="1514"/>
      <c r="AM12" s="1514"/>
      <c r="AN12" s="1514"/>
      <c r="AO12" s="1514"/>
      <c r="AP12" s="1514"/>
      <c r="AQ12" s="1514"/>
      <c r="AR12" s="1514"/>
      <c r="AS12" s="1514"/>
      <c r="AT12" s="1514"/>
      <c r="AU12" s="1514"/>
      <c r="AV12" s="1514"/>
      <c r="AW12" s="1514"/>
      <c r="AX12" s="1514"/>
      <c r="AY12" s="1514"/>
      <c r="AZ12" s="1514"/>
      <c r="BA12" s="1516"/>
      <c r="BC12" s="326" t="str">
        <f t="shared" si="0"/>
        <v/>
      </c>
      <c r="BD12" s="327"/>
      <c r="BE12" s="327"/>
      <c r="BF12" s="328"/>
    </row>
    <row r="13" spans="1:58" ht="16.5" customHeight="1">
      <c r="A13" s="1495"/>
      <c r="B13" s="1496"/>
      <c r="C13" s="1502" t="s">
        <v>467</v>
      </c>
      <c r="D13" s="1503"/>
      <c r="E13" s="1503"/>
      <c r="F13" s="1503"/>
      <c r="G13" s="1503"/>
      <c r="H13" s="1503"/>
      <c r="I13" s="1503"/>
      <c r="J13" s="1503"/>
      <c r="K13" s="1503"/>
      <c r="L13" s="1503"/>
      <c r="M13" s="1503"/>
      <c r="N13" s="1503"/>
      <c r="O13" s="1504"/>
      <c r="P13" s="1520" t="s">
        <v>806</v>
      </c>
      <c r="Q13" s="1521"/>
      <c r="R13" s="1517" t="s">
        <v>1016</v>
      </c>
      <c r="S13" s="1518"/>
      <c r="T13" s="1518"/>
      <c r="U13" s="1518"/>
      <c r="V13" s="1518"/>
      <c r="W13" s="1518"/>
      <c r="X13" s="1518"/>
      <c r="Y13" s="1518"/>
      <c r="Z13" s="1518"/>
      <c r="AA13" s="1518"/>
      <c r="AB13" s="1518"/>
      <c r="AC13" s="1518"/>
      <c r="AD13" s="1518"/>
      <c r="AE13" s="1522"/>
      <c r="AF13" s="1517" t="s">
        <v>1019</v>
      </c>
      <c r="AG13" s="1518"/>
      <c r="AH13" s="1518"/>
      <c r="AI13" s="1518"/>
      <c r="AJ13" s="1518"/>
      <c r="AK13" s="1518"/>
      <c r="AL13" s="1518"/>
      <c r="AM13" s="1518"/>
      <c r="AN13" s="1518"/>
      <c r="AO13" s="1518"/>
      <c r="AP13" s="1518"/>
      <c r="AQ13" s="1518"/>
      <c r="AR13" s="1518"/>
      <c r="AS13" s="1518"/>
      <c r="AT13" s="1518"/>
      <c r="AU13" s="1518"/>
      <c r="AV13" s="1518"/>
      <c r="AW13" s="1518"/>
      <c r="AX13" s="1518"/>
      <c r="AY13" s="1518"/>
      <c r="AZ13" s="1518"/>
      <c r="BA13" s="1519"/>
      <c r="BC13" s="326" t="str">
        <f t="shared" si="0"/>
        <v/>
      </c>
      <c r="BD13" s="327"/>
      <c r="BE13" s="327"/>
      <c r="BF13" s="328"/>
    </row>
    <row r="14" spans="1:58" ht="16.5" customHeight="1">
      <c r="A14" s="1495"/>
      <c r="B14" s="1496"/>
      <c r="C14" s="1502" t="s">
        <v>468</v>
      </c>
      <c r="D14" s="1503"/>
      <c r="E14" s="1503"/>
      <c r="F14" s="1503"/>
      <c r="G14" s="1503"/>
      <c r="H14" s="1503"/>
      <c r="I14" s="1503"/>
      <c r="J14" s="1503"/>
      <c r="K14" s="1503"/>
      <c r="L14" s="1503"/>
      <c r="M14" s="1503"/>
      <c r="N14" s="1503"/>
      <c r="O14" s="1504"/>
      <c r="P14" s="1520" t="s">
        <v>806</v>
      </c>
      <c r="Q14" s="1521"/>
      <c r="R14" s="1517" t="s">
        <v>1016</v>
      </c>
      <c r="S14" s="1518"/>
      <c r="T14" s="1518"/>
      <c r="U14" s="1518"/>
      <c r="V14" s="1518"/>
      <c r="W14" s="1518"/>
      <c r="X14" s="1518"/>
      <c r="Y14" s="1518"/>
      <c r="Z14" s="1518"/>
      <c r="AA14" s="1518"/>
      <c r="AB14" s="1518"/>
      <c r="AC14" s="1518"/>
      <c r="AD14" s="1518"/>
      <c r="AE14" s="1522"/>
      <c r="AF14" s="1517" t="s">
        <v>1019</v>
      </c>
      <c r="AG14" s="1518"/>
      <c r="AH14" s="1518"/>
      <c r="AI14" s="1518"/>
      <c r="AJ14" s="1518"/>
      <c r="AK14" s="1518"/>
      <c r="AL14" s="1518"/>
      <c r="AM14" s="1518"/>
      <c r="AN14" s="1518"/>
      <c r="AO14" s="1518"/>
      <c r="AP14" s="1518"/>
      <c r="AQ14" s="1518"/>
      <c r="AR14" s="1518"/>
      <c r="AS14" s="1518"/>
      <c r="AT14" s="1518"/>
      <c r="AU14" s="1518"/>
      <c r="AV14" s="1518"/>
      <c r="AW14" s="1518"/>
      <c r="AX14" s="1518"/>
      <c r="AY14" s="1518"/>
      <c r="AZ14" s="1518"/>
      <c r="BA14" s="1519"/>
      <c r="BC14" s="326" t="str">
        <f t="shared" si="0"/>
        <v/>
      </c>
      <c r="BD14" s="327"/>
      <c r="BE14" s="327"/>
      <c r="BF14" s="328"/>
    </row>
    <row r="15" spans="1:58" ht="16.5" customHeight="1">
      <c r="A15" s="1495"/>
      <c r="B15" s="1496"/>
      <c r="C15" s="1502" t="s">
        <v>469</v>
      </c>
      <c r="D15" s="1503"/>
      <c r="E15" s="1503"/>
      <c r="F15" s="1503"/>
      <c r="G15" s="1503"/>
      <c r="H15" s="1503"/>
      <c r="I15" s="1503"/>
      <c r="J15" s="1503"/>
      <c r="K15" s="1503"/>
      <c r="L15" s="1503"/>
      <c r="M15" s="1503"/>
      <c r="N15" s="1503"/>
      <c r="O15" s="1504"/>
      <c r="P15" s="1520" t="s">
        <v>924</v>
      </c>
      <c r="Q15" s="1521"/>
      <c r="R15" s="1517"/>
      <c r="S15" s="1518"/>
      <c r="T15" s="1518"/>
      <c r="U15" s="1518"/>
      <c r="V15" s="1518"/>
      <c r="W15" s="1518"/>
      <c r="X15" s="1518"/>
      <c r="Y15" s="1518"/>
      <c r="Z15" s="1518"/>
      <c r="AA15" s="1518"/>
      <c r="AB15" s="1518"/>
      <c r="AC15" s="1518"/>
      <c r="AD15" s="1518"/>
      <c r="AE15" s="1522"/>
      <c r="AF15" s="1517"/>
      <c r="AG15" s="1518"/>
      <c r="AH15" s="1518"/>
      <c r="AI15" s="1518"/>
      <c r="AJ15" s="1518"/>
      <c r="AK15" s="1518"/>
      <c r="AL15" s="1518"/>
      <c r="AM15" s="1518"/>
      <c r="AN15" s="1518"/>
      <c r="AO15" s="1518"/>
      <c r="AP15" s="1518"/>
      <c r="AQ15" s="1518"/>
      <c r="AR15" s="1518"/>
      <c r="AS15" s="1518"/>
      <c r="AT15" s="1518"/>
      <c r="AU15" s="1518"/>
      <c r="AV15" s="1518"/>
      <c r="AW15" s="1518"/>
      <c r="AX15" s="1518"/>
      <c r="AY15" s="1518"/>
      <c r="AZ15" s="1518"/>
      <c r="BA15" s="1519"/>
      <c r="BC15" s="326" t="str">
        <f t="shared" si="0"/>
        <v/>
      </c>
      <c r="BD15" s="327"/>
      <c r="BE15" s="327"/>
      <c r="BF15" s="328"/>
    </row>
    <row r="16" spans="1:58" ht="16.5" customHeight="1">
      <c r="A16" s="1495"/>
      <c r="B16" s="1496"/>
      <c r="C16" s="1502" t="s">
        <v>470</v>
      </c>
      <c r="D16" s="1503"/>
      <c r="E16" s="1503"/>
      <c r="F16" s="1503"/>
      <c r="G16" s="1503"/>
      <c r="H16" s="1503"/>
      <c r="I16" s="1503"/>
      <c r="J16" s="1503"/>
      <c r="K16" s="1503"/>
      <c r="L16" s="1503"/>
      <c r="M16" s="1503"/>
      <c r="N16" s="1503"/>
      <c r="O16" s="1504"/>
      <c r="P16" s="1520" t="s">
        <v>924</v>
      </c>
      <c r="Q16" s="1521"/>
      <c r="R16" s="1517"/>
      <c r="S16" s="1518"/>
      <c r="T16" s="1518"/>
      <c r="U16" s="1518"/>
      <c r="V16" s="1518"/>
      <c r="W16" s="1518"/>
      <c r="X16" s="1518"/>
      <c r="Y16" s="1518"/>
      <c r="Z16" s="1518"/>
      <c r="AA16" s="1518"/>
      <c r="AB16" s="1518"/>
      <c r="AC16" s="1518"/>
      <c r="AD16" s="1518"/>
      <c r="AE16" s="1522"/>
      <c r="AF16" s="1517"/>
      <c r="AG16" s="1518"/>
      <c r="AH16" s="1518"/>
      <c r="AI16" s="1518"/>
      <c r="AJ16" s="1518"/>
      <c r="AK16" s="1518"/>
      <c r="AL16" s="1518"/>
      <c r="AM16" s="1518"/>
      <c r="AN16" s="1518"/>
      <c r="AO16" s="1518"/>
      <c r="AP16" s="1518"/>
      <c r="AQ16" s="1518"/>
      <c r="AR16" s="1518"/>
      <c r="AS16" s="1518"/>
      <c r="AT16" s="1518"/>
      <c r="AU16" s="1518"/>
      <c r="AV16" s="1518"/>
      <c r="AW16" s="1518"/>
      <c r="AX16" s="1518"/>
      <c r="AY16" s="1518"/>
      <c r="AZ16" s="1518"/>
      <c r="BA16" s="1519"/>
      <c r="BC16" s="326" t="str">
        <f t="shared" si="0"/>
        <v/>
      </c>
      <c r="BD16" s="327"/>
      <c r="BE16" s="327"/>
      <c r="BF16" s="328"/>
    </row>
    <row r="17" spans="1:58" ht="16.5" customHeight="1">
      <c r="A17" s="1495"/>
      <c r="B17" s="1496"/>
      <c r="C17" s="1502" t="s">
        <v>471</v>
      </c>
      <c r="D17" s="1503"/>
      <c r="E17" s="1503"/>
      <c r="F17" s="1503"/>
      <c r="G17" s="1503"/>
      <c r="H17" s="1503"/>
      <c r="I17" s="1503"/>
      <c r="J17" s="1503"/>
      <c r="K17" s="1503"/>
      <c r="L17" s="1503"/>
      <c r="M17" s="1503"/>
      <c r="N17" s="1503"/>
      <c r="O17" s="1504"/>
      <c r="P17" s="1520" t="s">
        <v>806</v>
      </c>
      <c r="Q17" s="1521"/>
      <c r="R17" s="1517" t="s">
        <v>1015</v>
      </c>
      <c r="S17" s="1518"/>
      <c r="T17" s="1518"/>
      <c r="U17" s="1518"/>
      <c r="V17" s="1518"/>
      <c r="W17" s="1518"/>
      <c r="X17" s="1518"/>
      <c r="Y17" s="1518"/>
      <c r="Z17" s="1518"/>
      <c r="AA17" s="1518"/>
      <c r="AB17" s="1518"/>
      <c r="AC17" s="1518"/>
      <c r="AD17" s="1518"/>
      <c r="AE17" s="1522"/>
      <c r="AF17" s="1517"/>
      <c r="AG17" s="1518"/>
      <c r="AH17" s="1518"/>
      <c r="AI17" s="1518"/>
      <c r="AJ17" s="1518"/>
      <c r="AK17" s="1518"/>
      <c r="AL17" s="1518"/>
      <c r="AM17" s="1518"/>
      <c r="AN17" s="1518"/>
      <c r="AO17" s="1518"/>
      <c r="AP17" s="1518"/>
      <c r="AQ17" s="1518"/>
      <c r="AR17" s="1518"/>
      <c r="AS17" s="1518"/>
      <c r="AT17" s="1518"/>
      <c r="AU17" s="1518"/>
      <c r="AV17" s="1518"/>
      <c r="AW17" s="1518"/>
      <c r="AX17" s="1518"/>
      <c r="AY17" s="1518"/>
      <c r="AZ17" s="1518"/>
      <c r="BA17" s="1519"/>
      <c r="BC17" s="326" t="str">
        <f t="shared" si="0"/>
        <v/>
      </c>
      <c r="BD17" s="327"/>
      <c r="BE17" s="327"/>
      <c r="BF17" s="328"/>
    </row>
    <row r="18" spans="1:58" ht="16.5" customHeight="1">
      <c r="A18" s="1495"/>
      <c r="B18" s="1496"/>
      <c r="C18" s="1502" t="s">
        <v>472</v>
      </c>
      <c r="D18" s="1503"/>
      <c r="E18" s="1503"/>
      <c r="F18" s="1503"/>
      <c r="G18" s="1503"/>
      <c r="H18" s="1503"/>
      <c r="I18" s="1503"/>
      <c r="J18" s="1503"/>
      <c r="K18" s="1503"/>
      <c r="L18" s="1503"/>
      <c r="M18" s="1503"/>
      <c r="N18" s="1503"/>
      <c r="O18" s="1504"/>
      <c r="P18" s="1520" t="s">
        <v>806</v>
      </c>
      <c r="Q18" s="1521"/>
      <c r="R18" s="1517" t="s">
        <v>1022</v>
      </c>
      <c r="S18" s="1518"/>
      <c r="T18" s="1518"/>
      <c r="U18" s="1518"/>
      <c r="V18" s="1518"/>
      <c r="W18" s="1518"/>
      <c r="X18" s="1518"/>
      <c r="Y18" s="1518"/>
      <c r="Z18" s="1518"/>
      <c r="AA18" s="1518"/>
      <c r="AB18" s="1518"/>
      <c r="AC18" s="1518"/>
      <c r="AD18" s="1518"/>
      <c r="AE18" s="1522"/>
      <c r="AF18" s="1517" t="s">
        <v>1021</v>
      </c>
      <c r="AG18" s="1518"/>
      <c r="AH18" s="1518"/>
      <c r="AI18" s="1518"/>
      <c r="AJ18" s="1518"/>
      <c r="AK18" s="1518"/>
      <c r="AL18" s="1518"/>
      <c r="AM18" s="1518"/>
      <c r="AN18" s="1518"/>
      <c r="AO18" s="1518"/>
      <c r="AP18" s="1518"/>
      <c r="AQ18" s="1518"/>
      <c r="AR18" s="1518"/>
      <c r="AS18" s="1518"/>
      <c r="AT18" s="1518"/>
      <c r="AU18" s="1518"/>
      <c r="AV18" s="1518"/>
      <c r="AW18" s="1518"/>
      <c r="AX18" s="1518"/>
      <c r="AY18" s="1518"/>
      <c r="AZ18" s="1518"/>
      <c r="BA18" s="1519"/>
      <c r="BC18" s="326" t="str">
        <f t="shared" si="0"/>
        <v/>
      </c>
      <c r="BD18" s="327"/>
      <c r="BE18" s="327"/>
      <c r="BF18" s="328"/>
    </row>
    <row r="19" spans="1:58" ht="16.5" customHeight="1">
      <c r="A19" s="1495"/>
      <c r="B19" s="1496"/>
      <c r="C19" s="1502" t="s">
        <v>473</v>
      </c>
      <c r="D19" s="1503"/>
      <c r="E19" s="1503"/>
      <c r="F19" s="1503"/>
      <c r="G19" s="1503"/>
      <c r="H19" s="1503"/>
      <c r="I19" s="1503"/>
      <c r="J19" s="1503"/>
      <c r="K19" s="1503"/>
      <c r="L19" s="1503"/>
      <c r="M19" s="1503"/>
      <c r="N19" s="1503"/>
      <c r="O19" s="1504"/>
      <c r="P19" s="1520" t="s">
        <v>806</v>
      </c>
      <c r="Q19" s="1521"/>
      <c r="R19" s="1517" t="s">
        <v>1023</v>
      </c>
      <c r="S19" s="1518"/>
      <c r="T19" s="1518"/>
      <c r="U19" s="1518"/>
      <c r="V19" s="1518"/>
      <c r="W19" s="1518"/>
      <c r="X19" s="1518"/>
      <c r="Y19" s="1518"/>
      <c r="Z19" s="1518"/>
      <c r="AA19" s="1518"/>
      <c r="AB19" s="1518"/>
      <c r="AC19" s="1518"/>
      <c r="AD19" s="1518"/>
      <c r="AE19" s="1522"/>
      <c r="AF19" s="1517"/>
      <c r="AG19" s="1518"/>
      <c r="AH19" s="1518"/>
      <c r="AI19" s="1518"/>
      <c r="AJ19" s="1518"/>
      <c r="AK19" s="1518"/>
      <c r="AL19" s="1518"/>
      <c r="AM19" s="1518"/>
      <c r="AN19" s="1518"/>
      <c r="AO19" s="1518"/>
      <c r="AP19" s="1518"/>
      <c r="AQ19" s="1518"/>
      <c r="AR19" s="1518"/>
      <c r="AS19" s="1518"/>
      <c r="AT19" s="1518"/>
      <c r="AU19" s="1518"/>
      <c r="AV19" s="1518"/>
      <c r="AW19" s="1518"/>
      <c r="AX19" s="1518"/>
      <c r="AY19" s="1518"/>
      <c r="AZ19" s="1518"/>
      <c r="BA19" s="1519"/>
      <c r="BC19" s="326" t="str">
        <f t="shared" si="0"/>
        <v/>
      </c>
      <c r="BD19" s="327"/>
      <c r="BE19" s="327"/>
      <c r="BF19" s="328"/>
    </row>
    <row r="20" spans="1:58" ht="16.5" customHeight="1">
      <c r="A20" s="1495"/>
      <c r="B20" s="1496"/>
      <c r="C20" s="1502" t="s">
        <v>474</v>
      </c>
      <c r="D20" s="1503"/>
      <c r="E20" s="1503"/>
      <c r="F20" s="1503"/>
      <c r="G20" s="1503"/>
      <c r="H20" s="1503"/>
      <c r="I20" s="1503"/>
      <c r="J20" s="1503"/>
      <c r="K20" s="1503"/>
      <c r="L20" s="1503"/>
      <c r="M20" s="1503"/>
      <c r="N20" s="1503"/>
      <c r="O20" s="1504"/>
      <c r="P20" s="1520" t="s">
        <v>806</v>
      </c>
      <c r="Q20" s="1521"/>
      <c r="R20" s="1517" t="s">
        <v>1023</v>
      </c>
      <c r="S20" s="1518"/>
      <c r="T20" s="1518"/>
      <c r="U20" s="1518"/>
      <c r="V20" s="1518"/>
      <c r="W20" s="1518"/>
      <c r="X20" s="1518"/>
      <c r="Y20" s="1518"/>
      <c r="Z20" s="1518"/>
      <c r="AA20" s="1518"/>
      <c r="AB20" s="1518"/>
      <c r="AC20" s="1518"/>
      <c r="AD20" s="1518"/>
      <c r="AE20" s="1522"/>
      <c r="AF20" s="1517"/>
      <c r="AG20" s="1518"/>
      <c r="AH20" s="1518"/>
      <c r="AI20" s="1518"/>
      <c r="AJ20" s="1518"/>
      <c r="AK20" s="1518"/>
      <c r="AL20" s="1518"/>
      <c r="AM20" s="1518"/>
      <c r="AN20" s="1518"/>
      <c r="AO20" s="1518"/>
      <c r="AP20" s="1518"/>
      <c r="AQ20" s="1518"/>
      <c r="AR20" s="1518"/>
      <c r="AS20" s="1518"/>
      <c r="AT20" s="1518"/>
      <c r="AU20" s="1518"/>
      <c r="AV20" s="1518"/>
      <c r="AW20" s="1518"/>
      <c r="AX20" s="1518"/>
      <c r="AY20" s="1518"/>
      <c r="AZ20" s="1518"/>
      <c r="BA20" s="1519"/>
      <c r="BC20" s="326" t="str">
        <f t="shared" si="0"/>
        <v/>
      </c>
      <c r="BD20" s="327"/>
      <c r="BE20" s="327"/>
      <c r="BF20" s="328"/>
    </row>
    <row r="21" spans="1:58" ht="16.5" customHeight="1" thickBot="1">
      <c r="A21" s="1497"/>
      <c r="B21" s="1498"/>
      <c r="C21" s="1523" t="s">
        <v>475</v>
      </c>
      <c r="D21" s="1524"/>
      <c r="E21" s="1524"/>
      <c r="F21" s="1524"/>
      <c r="G21" s="1524"/>
      <c r="H21" s="1524"/>
      <c r="I21" s="1524"/>
      <c r="J21" s="1524"/>
      <c r="K21" s="1524"/>
      <c r="L21" s="1524"/>
      <c r="M21" s="1524"/>
      <c r="N21" s="1524"/>
      <c r="O21" s="1525"/>
      <c r="P21" s="1526" t="s">
        <v>806</v>
      </c>
      <c r="Q21" s="1527"/>
      <c r="R21" s="1528"/>
      <c r="S21" s="1529"/>
      <c r="T21" s="1529"/>
      <c r="U21" s="1529"/>
      <c r="V21" s="1529"/>
      <c r="W21" s="1529"/>
      <c r="X21" s="1529"/>
      <c r="Y21" s="1529"/>
      <c r="Z21" s="1529"/>
      <c r="AA21" s="1529"/>
      <c r="AB21" s="1529"/>
      <c r="AC21" s="1529"/>
      <c r="AD21" s="1529"/>
      <c r="AE21" s="1530"/>
      <c r="AF21" s="1528" t="s">
        <v>1024</v>
      </c>
      <c r="AG21" s="1529"/>
      <c r="AH21" s="1529"/>
      <c r="AI21" s="1529"/>
      <c r="AJ21" s="1529"/>
      <c r="AK21" s="1529"/>
      <c r="AL21" s="1529"/>
      <c r="AM21" s="1529"/>
      <c r="AN21" s="1529"/>
      <c r="AO21" s="1529"/>
      <c r="AP21" s="1529"/>
      <c r="AQ21" s="1529"/>
      <c r="AR21" s="1529"/>
      <c r="AS21" s="1529"/>
      <c r="AT21" s="1529"/>
      <c r="AU21" s="1529"/>
      <c r="AV21" s="1529"/>
      <c r="AW21" s="1529"/>
      <c r="AX21" s="1529"/>
      <c r="AY21" s="1529"/>
      <c r="AZ21" s="1529"/>
      <c r="BA21" s="1531"/>
      <c r="BC21" s="326" t="str">
        <f t="shared" si="0"/>
        <v/>
      </c>
      <c r="BD21" s="327"/>
      <c r="BE21" s="327"/>
      <c r="BF21" s="328"/>
    </row>
    <row r="22" spans="1:58" ht="16.5" customHeight="1">
      <c r="A22" s="1532" t="s">
        <v>476</v>
      </c>
      <c r="B22" s="1533"/>
      <c r="C22" s="1499" t="s">
        <v>477</v>
      </c>
      <c r="D22" s="1500"/>
      <c r="E22" s="1500"/>
      <c r="F22" s="1500"/>
      <c r="G22" s="1500"/>
      <c r="H22" s="1500"/>
      <c r="I22" s="1500"/>
      <c r="J22" s="1500"/>
      <c r="K22" s="1500"/>
      <c r="L22" s="1500"/>
      <c r="M22" s="1500"/>
      <c r="N22" s="1500"/>
      <c r="O22" s="1501"/>
      <c r="P22" s="1511" t="s">
        <v>806</v>
      </c>
      <c r="Q22" s="1512"/>
      <c r="R22" s="1513"/>
      <c r="S22" s="1514"/>
      <c r="T22" s="1514"/>
      <c r="U22" s="1514"/>
      <c r="V22" s="1514"/>
      <c r="W22" s="1514"/>
      <c r="X22" s="1514"/>
      <c r="Y22" s="1514"/>
      <c r="Z22" s="1514"/>
      <c r="AA22" s="1514"/>
      <c r="AB22" s="1514"/>
      <c r="AC22" s="1514"/>
      <c r="AD22" s="1514"/>
      <c r="AE22" s="1515"/>
      <c r="AF22" s="1513" t="s">
        <v>1025</v>
      </c>
      <c r="AG22" s="1514"/>
      <c r="AH22" s="1514"/>
      <c r="AI22" s="1514"/>
      <c r="AJ22" s="1514"/>
      <c r="AK22" s="1514"/>
      <c r="AL22" s="1514"/>
      <c r="AM22" s="1514"/>
      <c r="AN22" s="1514"/>
      <c r="AO22" s="1514"/>
      <c r="AP22" s="1514"/>
      <c r="AQ22" s="1514"/>
      <c r="AR22" s="1514"/>
      <c r="AS22" s="1514"/>
      <c r="AT22" s="1514"/>
      <c r="AU22" s="1514"/>
      <c r="AV22" s="1514"/>
      <c r="AW22" s="1514"/>
      <c r="AX22" s="1514"/>
      <c r="AY22" s="1514"/>
      <c r="AZ22" s="1514"/>
      <c r="BA22" s="1516"/>
      <c r="BC22" s="326" t="str">
        <f t="shared" si="0"/>
        <v/>
      </c>
      <c r="BD22" s="327"/>
      <c r="BE22" s="327"/>
      <c r="BF22" s="328"/>
    </row>
    <row r="23" spans="1:58" ht="16.5" customHeight="1">
      <c r="A23" s="1534"/>
      <c r="B23" s="1535"/>
      <c r="C23" s="1502" t="s">
        <v>478</v>
      </c>
      <c r="D23" s="1503"/>
      <c r="E23" s="1503"/>
      <c r="F23" s="1503"/>
      <c r="G23" s="1503"/>
      <c r="H23" s="1503"/>
      <c r="I23" s="1503"/>
      <c r="J23" s="1503"/>
      <c r="K23" s="1503"/>
      <c r="L23" s="1503"/>
      <c r="M23" s="1503"/>
      <c r="N23" s="1503"/>
      <c r="O23" s="1504"/>
      <c r="P23" s="1520" t="s">
        <v>924</v>
      </c>
      <c r="Q23" s="1521"/>
      <c r="R23" s="1517"/>
      <c r="S23" s="1518"/>
      <c r="T23" s="1518"/>
      <c r="U23" s="1518"/>
      <c r="V23" s="1518"/>
      <c r="W23" s="1518"/>
      <c r="X23" s="1518"/>
      <c r="Y23" s="1518"/>
      <c r="Z23" s="1518"/>
      <c r="AA23" s="1518"/>
      <c r="AB23" s="1518"/>
      <c r="AC23" s="1518"/>
      <c r="AD23" s="1518"/>
      <c r="AE23" s="1522"/>
      <c r="AF23" s="1517"/>
      <c r="AG23" s="1518"/>
      <c r="AH23" s="1518"/>
      <c r="AI23" s="1518"/>
      <c r="AJ23" s="1518"/>
      <c r="AK23" s="1518"/>
      <c r="AL23" s="1518"/>
      <c r="AM23" s="1518"/>
      <c r="AN23" s="1518"/>
      <c r="AO23" s="1518"/>
      <c r="AP23" s="1518"/>
      <c r="AQ23" s="1518"/>
      <c r="AR23" s="1518"/>
      <c r="AS23" s="1518"/>
      <c r="AT23" s="1518"/>
      <c r="AU23" s="1518"/>
      <c r="AV23" s="1518"/>
      <c r="AW23" s="1518"/>
      <c r="AX23" s="1518"/>
      <c r="AY23" s="1518"/>
      <c r="AZ23" s="1518"/>
      <c r="BA23" s="1519"/>
      <c r="BC23" s="326" t="str">
        <f t="shared" si="0"/>
        <v/>
      </c>
      <c r="BD23" s="327"/>
      <c r="BE23" s="327"/>
      <c r="BF23" s="328"/>
    </row>
    <row r="24" spans="1:58" ht="16.5" customHeight="1">
      <c r="A24" s="1534"/>
      <c r="B24" s="1535"/>
      <c r="C24" s="1502" t="s">
        <v>479</v>
      </c>
      <c r="D24" s="1503"/>
      <c r="E24" s="1503"/>
      <c r="F24" s="1503"/>
      <c r="G24" s="1503"/>
      <c r="H24" s="1503"/>
      <c r="I24" s="1503"/>
      <c r="J24" s="1503"/>
      <c r="K24" s="1503"/>
      <c r="L24" s="1503"/>
      <c r="M24" s="1503"/>
      <c r="N24" s="1503"/>
      <c r="O24" s="1504"/>
      <c r="P24" s="1520" t="s">
        <v>806</v>
      </c>
      <c r="Q24" s="1521"/>
      <c r="R24" s="1517" t="s">
        <v>1014</v>
      </c>
      <c r="S24" s="1518"/>
      <c r="T24" s="1518"/>
      <c r="U24" s="1518"/>
      <c r="V24" s="1518"/>
      <c r="W24" s="1518"/>
      <c r="X24" s="1518"/>
      <c r="Y24" s="1518"/>
      <c r="Z24" s="1518"/>
      <c r="AA24" s="1518"/>
      <c r="AB24" s="1518"/>
      <c r="AC24" s="1518"/>
      <c r="AD24" s="1518"/>
      <c r="AE24" s="1522"/>
      <c r="AF24" s="1517"/>
      <c r="AG24" s="1518"/>
      <c r="AH24" s="1518"/>
      <c r="AI24" s="1518"/>
      <c r="AJ24" s="1518"/>
      <c r="AK24" s="1518"/>
      <c r="AL24" s="1518"/>
      <c r="AM24" s="1518"/>
      <c r="AN24" s="1518"/>
      <c r="AO24" s="1518"/>
      <c r="AP24" s="1518"/>
      <c r="AQ24" s="1518"/>
      <c r="AR24" s="1518"/>
      <c r="AS24" s="1518"/>
      <c r="AT24" s="1518"/>
      <c r="AU24" s="1518"/>
      <c r="AV24" s="1518"/>
      <c r="AW24" s="1518"/>
      <c r="AX24" s="1518"/>
      <c r="AY24" s="1518"/>
      <c r="AZ24" s="1518"/>
      <c r="BA24" s="1519"/>
      <c r="BC24" s="326" t="str">
        <f t="shared" si="0"/>
        <v/>
      </c>
      <c r="BD24" s="327"/>
      <c r="BE24" s="327"/>
      <c r="BF24" s="328"/>
    </row>
    <row r="25" spans="1:58" ht="16.5" customHeight="1">
      <c r="A25" s="1534"/>
      <c r="B25" s="1535"/>
      <c r="C25" s="1502" t="s">
        <v>480</v>
      </c>
      <c r="D25" s="1503"/>
      <c r="E25" s="1503"/>
      <c r="F25" s="1503"/>
      <c r="G25" s="1503"/>
      <c r="H25" s="1503"/>
      <c r="I25" s="1503"/>
      <c r="J25" s="1503"/>
      <c r="K25" s="1503"/>
      <c r="L25" s="1503"/>
      <c r="M25" s="1503"/>
      <c r="N25" s="1503"/>
      <c r="O25" s="1504"/>
      <c r="P25" s="1520" t="s">
        <v>924</v>
      </c>
      <c r="Q25" s="1521"/>
      <c r="R25" s="1517"/>
      <c r="S25" s="1518"/>
      <c r="T25" s="1518"/>
      <c r="U25" s="1518"/>
      <c r="V25" s="1518"/>
      <c r="W25" s="1518"/>
      <c r="X25" s="1518"/>
      <c r="Y25" s="1518"/>
      <c r="Z25" s="1518"/>
      <c r="AA25" s="1518"/>
      <c r="AB25" s="1518"/>
      <c r="AC25" s="1518"/>
      <c r="AD25" s="1518"/>
      <c r="AE25" s="1522"/>
      <c r="AF25" s="1517"/>
      <c r="AG25" s="1518"/>
      <c r="AH25" s="1518"/>
      <c r="AI25" s="1518"/>
      <c r="AJ25" s="1518"/>
      <c r="AK25" s="1518"/>
      <c r="AL25" s="1518"/>
      <c r="AM25" s="1518"/>
      <c r="AN25" s="1518"/>
      <c r="AO25" s="1518"/>
      <c r="AP25" s="1518"/>
      <c r="AQ25" s="1518"/>
      <c r="AR25" s="1518"/>
      <c r="AS25" s="1518"/>
      <c r="AT25" s="1518"/>
      <c r="AU25" s="1518"/>
      <c r="AV25" s="1518"/>
      <c r="AW25" s="1518"/>
      <c r="AX25" s="1518"/>
      <c r="AY25" s="1518"/>
      <c r="AZ25" s="1518"/>
      <c r="BA25" s="1519"/>
      <c r="BC25" s="326" t="str">
        <f t="shared" si="0"/>
        <v/>
      </c>
      <c r="BD25" s="327"/>
      <c r="BE25" s="327"/>
      <c r="BF25" s="328"/>
    </row>
    <row r="26" spans="1:58" ht="16.5" customHeight="1" thickBot="1">
      <c r="A26" s="1536"/>
      <c r="B26" s="1537"/>
      <c r="C26" s="1523" t="s">
        <v>481</v>
      </c>
      <c r="D26" s="1524"/>
      <c r="E26" s="1524"/>
      <c r="F26" s="1524"/>
      <c r="G26" s="1524"/>
      <c r="H26" s="1524"/>
      <c r="I26" s="1524"/>
      <c r="J26" s="1524"/>
      <c r="K26" s="1524"/>
      <c r="L26" s="1524"/>
      <c r="M26" s="1524"/>
      <c r="N26" s="1524"/>
      <c r="O26" s="1525"/>
      <c r="P26" s="1526" t="s">
        <v>924</v>
      </c>
      <c r="Q26" s="1527"/>
      <c r="R26" s="1528"/>
      <c r="S26" s="1529"/>
      <c r="T26" s="1529"/>
      <c r="U26" s="1529"/>
      <c r="V26" s="1529"/>
      <c r="W26" s="1529"/>
      <c r="X26" s="1529"/>
      <c r="Y26" s="1529"/>
      <c r="Z26" s="1529"/>
      <c r="AA26" s="1529"/>
      <c r="AB26" s="1529"/>
      <c r="AC26" s="1529"/>
      <c r="AD26" s="1529"/>
      <c r="AE26" s="1530"/>
      <c r="AF26" s="1528"/>
      <c r="AG26" s="1529"/>
      <c r="AH26" s="1529"/>
      <c r="AI26" s="1529"/>
      <c r="AJ26" s="1529"/>
      <c r="AK26" s="1529"/>
      <c r="AL26" s="1529"/>
      <c r="AM26" s="1529"/>
      <c r="AN26" s="1529"/>
      <c r="AO26" s="1529"/>
      <c r="AP26" s="1529"/>
      <c r="AQ26" s="1529"/>
      <c r="AR26" s="1529"/>
      <c r="AS26" s="1529"/>
      <c r="AT26" s="1529"/>
      <c r="AU26" s="1529"/>
      <c r="AV26" s="1529"/>
      <c r="AW26" s="1529"/>
      <c r="AX26" s="1529"/>
      <c r="AY26" s="1529"/>
      <c r="AZ26" s="1529"/>
      <c r="BA26" s="1531"/>
      <c r="BC26" s="326" t="str">
        <f t="shared" si="0"/>
        <v/>
      </c>
      <c r="BD26" s="327"/>
      <c r="BE26" s="327"/>
      <c r="BF26" s="328"/>
    </row>
    <row r="27" spans="1:58" ht="16.5" customHeight="1">
      <c r="A27" s="1532" t="s">
        <v>482</v>
      </c>
      <c r="B27" s="1533"/>
      <c r="C27" s="1499" t="s">
        <v>483</v>
      </c>
      <c r="D27" s="1500"/>
      <c r="E27" s="1500"/>
      <c r="F27" s="1500"/>
      <c r="G27" s="1500"/>
      <c r="H27" s="1500"/>
      <c r="I27" s="1500"/>
      <c r="J27" s="1500"/>
      <c r="K27" s="1500"/>
      <c r="L27" s="1500"/>
      <c r="M27" s="1500"/>
      <c r="N27" s="1500"/>
      <c r="O27" s="1501"/>
      <c r="P27" s="1511" t="s">
        <v>924</v>
      </c>
      <c r="Q27" s="1512"/>
      <c r="R27" s="1513"/>
      <c r="S27" s="1514"/>
      <c r="T27" s="1514"/>
      <c r="U27" s="1514"/>
      <c r="V27" s="1514"/>
      <c r="W27" s="1514"/>
      <c r="X27" s="1514"/>
      <c r="Y27" s="1514"/>
      <c r="Z27" s="1514"/>
      <c r="AA27" s="1514"/>
      <c r="AB27" s="1514"/>
      <c r="AC27" s="1514"/>
      <c r="AD27" s="1514"/>
      <c r="AE27" s="1515"/>
      <c r="AF27" s="1513"/>
      <c r="AG27" s="1514"/>
      <c r="AH27" s="1514"/>
      <c r="AI27" s="1514"/>
      <c r="AJ27" s="1514"/>
      <c r="AK27" s="1514"/>
      <c r="AL27" s="1514"/>
      <c r="AM27" s="1514"/>
      <c r="AN27" s="1514"/>
      <c r="AO27" s="1514"/>
      <c r="AP27" s="1514"/>
      <c r="AQ27" s="1514"/>
      <c r="AR27" s="1514"/>
      <c r="AS27" s="1514"/>
      <c r="AT27" s="1514"/>
      <c r="AU27" s="1514"/>
      <c r="AV27" s="1514"/>
      <c r="AW27" s="1514"/>
      <c r="AX27" s="1514"/>
      <c r="AY27" s="1514"/>
      <c r="AZ27" s="1514"/>
      <c r="BA27" s="1516"/>
      <c r="BC27" s="326" t="str">
        <f t="shared" si="0"/>
        <v/>
      </c>
      <c r="BD27" s="327"/>
      <c r="BE27" s="327"/>
      <c r="BF27" s="328"/>
    </row>
    <row r="28" spans="1:58" ht="16.5" customHeight="1">
      <c r="A28" s="1534"/>
      <c r="B28" s="1535"/>
      <c r="C28" s="1502" t="s">
        <v>484</v>
      </c>
      <c r="D28" s="1503"/>
      <c r="E28" s="1503"/>
      <c r="F28" s="1503"/>
      <c r="G28" s="1503"/>
      <c r="H28" s="1503"/>
      <c r="I28" s="1503"/>
      <c r="J28" s="1503"/>
      <c r="K28" s="1503"/>
      <c r="L28" s="1503"/>
      <c r="M28" s="1503"/>
      <c r="N28" s="1503"/>
      <c r="O28" s="1504"/>
      <c r="P28" s="1520" t="s">
        <v>806</v>
      </c>
      <c r="Q28" s="1521"/>
      <c r="R28" s="1517" t="s">
        <v>1026</v>
      </c>
      <c r="S28" s="1518"/>
      <c r="T28" s="1518"/>
      <c r="U28" s="1518"/>
      <c r="V28" s="1518"/>
      <c r="W28" s="1518"/>
      <c r="X28" s="1518"/>
      <c r="Y28" s="1518"/>
      <c r="Z28" s="1518"/>
      <c r="AA28" s="1518"/>
      <c r="AB28" s="1518"/>
      <c r="AC28" s="1518"/>
      <c r="AD28" s="1518"/>
      <c r="AE28" s="1522"/>
      <c r="AF28" s="1517" t="s">
        <v>1027</v>
      </c>
      <c r="AG28" s="1518"/>
      <c r="AH28" s="1518"/>
      <c r="AI28" s="1518"/>
      <c r="AJ28" s="1518"/>
      <c r="AK28" s="1518"/>
      <c r="AL28" s="1518"/>
      <c r="AM28" s="1518"/>
      <c r="AN28" s="1518"/>
      <c r="AO28" s="1518"/>
      <c r="AP28" s="1518"/>
      <c r="AQ28" s="1518"/>
      <c r="AR28" s="1518"/>
      <c r="AS28" s="1518"/>
      <c r="AT28" s="1518"/>
      <c r="AU28" s="1518"/>
      <c r="AV28" s="1518"/>
      <c r="AW28" s="1518"/>
      <c r="AX28" s="1518"/>
      <c r="AY28" s="1518"/>
      <c r="AZ28" s="1518"/>
      <c r="BA28" s="1519"/>
      <c r="BC28" s="326" t="str">
        <f t="shared" si="0"/>
        <v/>
      </c>
      <c r="BD28" s="327"/>
      <c r="BE28" s="327"/>
      <c r="BF28" s="328"/>
    </row>
    <row r="29" spans="1:58" ht="16.5" customHeight="1">
      <c r="A29" s="1534"/>
      <c r="B29" s="1535"/>
      <c r="C29" s="1502" t="s">
        <v>485</v>
      </c>
      <c r="D29" s="1503"/>
      <c r="E29" s="1503"/>
      <c r="F29" s="1503"/>
      <c r="G29" s="1503"/>
      <c r="H29" s="1503"/>
      <c r="I29" s="1503"/>
      <c r="J29" s="1503"/>
      <c r="K29" s="1503"/>
      <c r="L29" s="1503"/>
      <c r="M29" s="1503"/>
      <c r="N29" s="1503"/>
      <c r="O29" s="1504"/>
      <c r="P29" s="1520" t="s">
        <v>924</v>
      </c>
      <c r="Q29" s="1521"/>
      <c r="R29" s="1517"/>
      <c r="S29" s="1518"/>
      <c r="T29" s="1518"/>
      <c r="U29" s="1518"/>
      <c r="V29" s="1518"/>
      <c r="W29" s="1518"/>
      <c r="X29" s="1518"/>
      <c r="Y29" s="1518"/>
      <c r="Z29" s="1518"/>
      <c r="AA29" s="1518"/>
      <c r="AB29" s="1518"/>
      <c r="AC29" s="1518"/>
      <c r="AD29" s="1518"/>
      <c r="AE29" s="1522"/>
      <c r="AF29" s="1517"/>
      <c r="AG29" s="1518"/>
      <c r="AH29" s="1518"/>
      <c r="AI29" s="1518"/>
      <c r="AJ29" s="1518"/>
      <c r="AK29" s="1518"/>
      <c r="AL29" s="1518"/>
      <c r="AM29" s="1518"/>
      <c r="AN29" s="1518"/>
      <c r="AO29" s="1518"/>
      <c r="AP29" s="1518"/>
      <c r="AQ29" s="1518"/>
      <c r="AR29" s="1518"/>
      <c r="AS29" s="1518"/>
      <c r="AT29" s="1518"/>
      <c r="AU29" s="1518"/>
      <c r="AV29" s="1518"/>
      <c r="AW29" s="1518"/>
      <c r="AX29" s="1518"/>
      <c r="AY29" s="1518"/>
      <c r="AZ29" s="1518"/>
      <c r="BA29" s="1519"/>
      <c r="BC29" s="326" t="str">
        <f t="shared" si="0"/>
        <v/>
      </c>
      <c r="BD29" s="327"/>
      <c r="BE29" s="327"/>
      <c r="BF29" s="328"/>
    </row>
    <row r="30" spans="1:58" ht="16.5" customHeight="1" thickBot="1">
      <c r="A30" s="1536"/>
      <c r="B30" s="1537"/>
      <c r="C30" s="1523" t="s">
        <v>486</v>
      </c>
      <c r="D30" s="1524"/>
      <c r="E30" s="1524"/>
      <c r="F30" s="1524"/>
      <c r="G30" s="1524"/>
      <c r="H30" s="1524"/>
      <c r="I30" s="1524"/>
      <c r="J30" s="1524"/>
      <c r="K30" s="1524"/>
      <c r="L30" s="1524"/>
      <c r="M30" s="1524"/>
      <c r="N30" s="1524"/>
      <c r="O30" s="1525"/>
      <c r="P30" s="1526" t="s">
        <v>806</v>
      </c>
      <c r="Q30" s="1527"/>
      <c r="R30" s="1528" t="s">
        <v>1023</v>
      </c>
      <c r="S30" s="1529"/>
      <c r="T30" s="1529"/>
      <c r="U30" s="1529"/>
      <c r="V30" s="1529"/>
      <c r="W30" s="1529"/>
      <c r="X30" s="1529"/>
      <c r="Y30" s="1529"/>
      <c r="Z30" s="1529"/>
      <c r="AA30" s="1529"/>
      <c r="AB30" s="1529"/>
      <c r="AC30" s="1529"/>
      <c r="AD30" s="1529"/>
      <c r="AE30" s="1530"/>
      <c r="AF30" s="1528" t="s">
        <v>1027</v>
      </c>
      <c r="AG30" s="1529"/>
      <c r="AH30" s="1529"/>
      <c r="AI30" s="1529"/>
      <c r="AJ30" s="1529"/>
      <c r="AK30" s="1529"/>
      <c r="AL30" s="1529"/>
      <c r="AM30" s="1529"/>
      <c r="AN30" s="1529"/>
      <c r="AO30" s="1529"/>
      <c r="AP30" s="1529"/>
      <c r="AQ30" s="1529"/>
      <c r="AR30" s="1529"/>
      <c r="AS30" s="1529"/>
      <c r="AT30" s="1529"/>
      <c r="AU30" s="1529"/>
      <c r="AV30" s="1529"/>
      <c r="AW30" s="1529"/>
      <c r="AX30" s="1529"/>
      <c r="AY30" s="1529"/>
      <c r="AZ30" s="1529"/>
      <c r="BA30" s="1531"/>
      <c r="BC30" s="326" t="str">
        <f t="shared" si="0"/>
        <v/>
      </c>
      <c r="BD30" s="327"/>
      <c r="BE30" s="327"/>
      <c r="BF30" s="328"/>
    </row>
    <row r="31" spans="1:58" ht="52.5" customHeight="1">
      <c r="A31" s="1538" t="s">
        <v>513</v>
      </c>
      <c r="B31" s="1538"/>
      <c r="C31" s="1539"/>
      <c r="D31" s="1539"/>
      <c r="E31" s="1539"/>
      <c r="F31" s="1539"/>
      <c r="G31" s="1539"/>
      <c r="H31" s="1539"/>
      <c r="I31" s="1539"/>
      <c r="J31" s="1539"/>
      <c r="K31" s="1539"/>
      <c r="L31" s="1539"/>
      <c r="M31" s="1539"/>
      <c r="N31" s="1539"/>
      <c r="O31" s="1539"/>
      <c r="P31" s="1539"/>
      <c r="Q31" s="1539"/>
      <c r="R31" s="1539"/>
      <c r="S31" s="1539"/>
      <c r="T31" s="1539"/>
      <c r="U31" s="1539"/>
      <c r="V31" s="1539"/>
      <c r="W31" s="1539"/>
      <c r="X31" s="1539"/>
      <c r="Y31" s="1539"/>
      <c r="Z31" s="1539"/>
      <c r="AA31" s="1539"/>
      <c r="AB31" s="1539"/>
      <c r="AC31" s="1539"/>
      <c r="AD31" s="1539"/>
      <c r="AE31" s="1539"/>
      <c r="AF31" s="1539"/>
      <c r="AG31" s="1539"/>
      <c r="AH31" s="1539"/>
      <c r="AI31" s="1539"/>
      <c r="AJ31" s="1539"/>
      <c r="AK31" s="1539"/>
      <c r="AL31" s="1539"/>
      <c r="AM31" s="1539"/>
      <c r="AN31" s="1539"/>
      <c r="AO31" s="1539"/>
      <c r="AP31" s="1539"/>
      <c r="AQ31" s="1539"/>
      <c r="AR31" s="1539"/>
      <c r="AS31" s="1539"/>
      <c r="AT31" s="1539"/>
      <c r="AU31" s="1539"/>
      <c r="AV31" s="1539"/>
      <c r="AW31" s="1539"/>
      <c r="AX31" s="1539"/>
      <c r="AY31" s="1539"/>
      <c r="AZ31" s="1539"/>
      <c r="BA31" s="1539"/>
      <c r="BB31" s="43"/>
      <c r="BC31" s="43"/>
    </row>
    <row r="32" spans="1:58" ht="13.5" customHeight="1">
      <c r="A32" s="1540"/>
      <c r="B32" s="1540"/>
      <c r="C32" s="1540"/>
      <c r="D32" s="1540"/>
      <c r="E32" s="1540"/>
      <c r="F32" s="1540"/>
      <c r="G32" s="1540"/>
      <c r="H32" s="1540"/>
      <c r="I32" s="1540"/>
      <c r="J32" s="1540"/>
      <c r="K32" s="1540"/>
      <c r="L32" s="1540"/>
      <c r="M32" s="1540"/>
      <c r="N32" s="1540"/>
      <c r="O32" s="1540"/>
      <c r="P32" s="1540"/>
      <c r="Q32" s="1540"/>
      <c r="R32" s="1540"/>
      <c r="S32" s="1540"/>
      <c r="T32" s="1540"/>
      <c r="U32" s="1540"/>
      <c r="V32" s="1540"/>
      <c r="W32" s="1540"/>
      <c r="X32" s="1540"/>
      <c r="Y32" s="1540"/>
      <c r="Z32" s="1540"/>
      <c r="AA32" s="1540"/>
      <c r="AB32" s="1540"/>
      <c r="AC32" s="1540"/>
      <c r="AD32" s="1540"/>
      <c r="AE32" s="1540"/>
      <c r="AF32" s="1540"/>
      <c r="AG32" s="1540"/>
      <c r="AH32" s="1540"/>
      <c r="AI32" s="1540"/>
      <c r="AJ32" s="1540"/>
      <c r="AK32" s="1540"/>
      <c r="AL32" s="1540"/>
      <c r="AM32" s="1540"/>
      <c r="AN32" s="1540"/>
      <c r="AO32" s="1540"/>
      <c r="AP32" s="1540"/>
      <c r="AQ32" s="1540"/>
      <c r="AR32" s="1540"/>
      <c r="AS32" s="1540"/>
      <c r="AT32" s="1540"/>
      <c r="AU32" s="1540"/>
      <c r="AV32" s="1540"/>
      <c r="AW32" s="1540"/>
      <c r="AX32" s="1540"/>
      <c r="AY32" s="1540"/>
      <c r="AZ32" s="1540"/>
      <c r="BA32" s="1540"/>
    </row>
  </sheetData>
  <sheetProtection algorithmName="SHA-512" hashValue="Sy39QDJk/wecbwCsmMMvqvNpjnLMoj9Evqvl9C6O562qcrTMg1lJN06CIjfnmESJpanb4uvENloCQ2FmLFIKRQ==" saltValue="RnRTItvJ8K7kSv3wiZWzDg==" spinCount="100000" sheet="1" objects="1" scenarios="1" formatCells="0" formatRows="0"/>
  <mergeCells count="117">
    <mergeCell ref="A31:BA31"/>
    <mergeCell ref="A32:BA32"/>
    <mergeCell ref="C26:O26"/>
    <mergeCell ref="P26:Q26"/>
    <mergeCell ref="R26:AE26"/>
    <mergeCell ref="AF26:BA26"/>
    <mergeCell ref="A27:B30"/>
    <mergeCell ref="C27:O27"/>
    <mergeCell ref="P27:Q27"/>
    <mergeCell ref="R27:AE27"/>
    <mergeCell ref="AF27:BA27"/>
    <mergeCell ref="C28:O28"/>
    <mergeCell ref="P28:Q28"/>
    <mergeCell ref="R28:AE28"/>
    <mergeCell ref="AF28:BA28"/>
    <mergeCell ref="C29:O29"/>
    <mergeCell ref="P29:Q29"/>
    <mergeCell ref="R29:AE29"/>
    <mergeCell ref="AF29:BA29"/>
    <mergeCell ref="A12:B21"/>
    <mergeCell ref="C20:O20"/>
    <mergeCell ref="P20:Q20"/>
    <mergeCell ref="R20:AE20"/>
    <mergeCell ref="AF20:BA20"/>
    <mergeCell ref="C30:O30"/>
    <mergeCell ref="P30:Q30"/>
    <mergeCell ref="C21:O21"/>
    <mergeCell ref="P21:Q21"/>
    <mergeCell ref="R21:AE21"/>
    <mergeCell ref="AF21:BA21"/>
    <mergeCell ref="R30:AE30"/>
    <mergeCell ref="AF30:BA30"/>
    <mergeCell ref="R25:AE25"/>
    <mergeCell ref="AF25:BA25"/>
    <mergeCell ref="A22:B26"/>
    <mergeCell ref="C22:O22"/>
    <mergeCell ref="P22:Q22"/>
    <mergeCell ref="R22:AE22"/>
    <mergeCell ref="AF22:BA22"/>
    <mergeCell ref="C23:O23"/>
    <mergeCell ref="P23:Q23"/>
    <mergeCell ref="R23:AE23"/>
    <mergeCell ref="AF23:BA23"/>
    <mergeCell ref="C24:O24"/>
    <mergeCell ref="P24:Q24"/>
    <mergeCell ref="R24:AE24"/>
    <mergeCell ref="AF24:BA24"/>
    <mergeCell ref="C25:O25"/>
    <mergeCell ref="P25:Q25"/>
    <mergeCell ref="C17:O17"/>
    <mergeCell ref="P17:Q17"/>
    <mergeCell ref="R17:AE17"/>
    <mergeCell ref="AF17:BA17"/>
    <mergeCell ref="C18:O18"/>
    <mergeCell ref="P18:Q18"/>
    <mergeCell ref="R18:AE18"/>
    <mergeCell ref="AF18:BA18"/>
    <mergeCell ref="C19:O19"/>
    <mergeCell ref="P19:Q19"/>
    <mergeCell ref="R19:AE19"/>
    <mergeCell ref="AF19:BA19"/>
    <mergeCell ref="C16:O16"/>
    <mergeCell ref="P16:Q16"/>
    <mergeCell ref="R16:AE16"/>
    <mergeCell ref="AF16:BA16"/>
    <mergeCell ref="C15:O15"/>
    <mergeCell ref="P15:Q15"/>
    <mergeCell ref="R15:AE15"/>
    <mergeCell ref="AF15:BA15"/>
    <mergeCell ref="C14:O14"/>
    <mergeCell ref="P14:Q14"/>
    <mergeCell ref="R14:AE14"/>
    <mergeCell ref="AF14:BA14"/>
    <mergeCell ref="AF8:BA8"/>
    <mergeCell ref="C9:O9"/>
    <mergeCell ref="P9:Q9"/>
    <mergeCell ref="R9:AE9"/>
    <mergeCell ref="AF9:BA9"/>
    <mergeCell ref="C7:O7"/>
    <mergeCell ref="P7:Q7"/>
    <mergeCell ref="R7:AE7"/>
    <mergeCell ref="C13:O13"/>
    <mergeCell ref="P13:Q13"/>
    <mergeCell ref="R13:AE13"/>
    <mergeCell ref="AF13:BA13"/>
    <mergeCell ref="C11:O11"/>
    <mergeCell ref="P11:Q11"/>
    <mergeCell ref="R11:AE11"/>
    <mergeCell ref="AF11:BA11"/>
    <mergeCell ref="P12:Q12"/>
    <mergeCell ref="R12:AE12"/>
    <mergeCell ref="AF12:BA12"/>
    <mergeCell ref="C12:O12"/>
    <mergeCell ref="A4:B11"/>
    <mergeCell ref="C4:O4"/>
    <mergeCell ref="C10:O10"/>
    <mergeCell ref="P2:AE2"/>
    <mergeCell ref="AF2:BA3"/>
    <mergeCell ref="R3:AE3"/>
    <mergeCell ref="P4:Q4"/>
    <mergeCell ref="R4:AE4"/>
    <mergeCell ref="AF4:BA4"/>
    <mergeCell ref="AF7:BA7"/>
    <mergeCell ref="P10:Q10"/>
    <mergeCell ref="R10:AE10"/>
    <mergeCell ref="AF10:BA10"/>
    <mergeCell ref="C5:O5"/>
    <mergeCell ref="P5:Q5"/>
    <mergeCell ref="R5:AE5"/>
    <mergeCell ref="AF5:BA5"/>
    <mergeCell ref="C6:O6"/>
    <mergeCell ref="P6:Q6"/>
    <mergeCell ref="R6:AE6"/>
    <mergeCell ref="AF6:BA6"/>
    <mergeCell ref="C8:O8"/>
    <mergeCell ref="P8:Q8"/>
    <mergeCell ref="R8:AE8"/>
  </mergeCells>
  <phoneticPr fontId="2"/>
  <dataValidations disablePrompts="1" count="1">
    <dataValidation type="list" allowBlank="1" showInputMessage="1" showErrorMessage="1" sqref="P4:Q30" xr:uid="{6D240561-1A24-49C6-AD52-481E484B0770}">
      <formula1>"あり,なし"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107"/>
  <sheetViews>
    <sheetView view="pageBreakPreview" topLeftCell="A7" zoomScale="90" zoomScaleNormal="85" zoomScaleSheetLayoutView="90" workbookViewId="0">
      <selection activeCell="BA15" sqref="AX15:BC15"/>
    </sheetView>
  </sheetViews>
  <sheetFormatPr defaultColWidth="2.5" defaultRowHeight="13.5"/>
  <cols>
    <col min="1" max="37" width="2.5" style="9" customWidth="1"/>
    <col min="38" max="40" width="2.5" style="10"/>
    <col min="41" max="41" width="2.5" style="10" customWidth="1"/>
    <col min="42" max="45" width="6.375" style="10" customWidth="1"/>
    <col min="46" max="49" width="2.5" style="10"/>
    <col min="50" max="55" width="2.5" style="272"/>
    <col min="56" max="56" width="2.5" style="10" customWidth="1"/>
    <col min="57" max="16384" width="2.5" style="10"/>
  </cols>
  <sheetData>
    <row r="1" spans="1:63" s="18" customFormat="1">
      <c r="A1" s="241" t="s">
        <v>514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81" t="s">
        <v>727</v>
      </c>
      <c r="AM1" s="126"/>
      <c r="AN1" s="7"/>
    </row>
    <row r="2" spans="1:63" s="18" customFormat="1">
      <c r="A2" s="127" t="s">
        <v>402</v>
      </c>
      <c r="B2" s="128"/>
      <c r="C2" s="128"/>
      <c r="D2" s="128"/>
      <c r="E2" s="128"/>
      <c r="F2" s="128"/>
      <c r="G2" s="128"/>
      <c r="H2" s="128"/>
      <c r="I2" s="128"/>
      <c r="J2" s="128"/>
      <c r="K2" s="128"/>
      <c r="L2" s="128"/>
      <c r="M2" s="1615" t="s">
        <v>411</v>
      </c>
      <c r="N2" s="1615"/>
      <c r="O2" s="1615"/>
      <c r="P2" s="1616">
        <f>IF(ISERROR(VLOOKUP(M2,AP2:AQ9,2,FALSE)),"",VLOOKUP(M2,AP2:AQ9,2,FALSE))</f>
        <v>10.45</v>
      </c>
      <c r="Q2" s="1616"/>
      <c r="R2" s="1616"/>
      <c r="S2" s="129"/>
      <c r="T2" s="129"/>
      <c r="U2" s="130"/>
      <c r="V2" s="130"/>
      <c r="W2" s="130"/>
      <c r="X2" s="128"/>
      <c r="Y2" s="128"/>
      <c r="Z2" s="128"/>
      <c r="AA2" s="127"/>
      <c r="AB2" s="127"/>
      <c r="AC2" s="127"/>
      <c r="AD2" s="127"/>
      <c r="AE2" s="127"/>
      <c r="AF2" s="127"/>
      <c r="AG2" s="127"/>
      <c r="AH2" s="127"/>
      <c r="AI2" s="127"/>
      <c r="AJ2" s="127"/>
      <c r="AK2" s="131"/>
      <c r="AL2" s="132"/>
      <c r="AM2" s="123"/>
      <c r="AN2" s="19"/>
      <c r="AP2" s="20" t="s">
        <v>401</v>
      </c>
      <c r="AQ2" s="21">
        <v>10.9</v>
      </c>
      <c r="AR2" s="22"/>
      <c r="AS2" s="20"/>
      <c r="AT2" s="21"/>
    </row>
    <row r="3" spans="1:63" s="18" customFormat="1" ht="21" customHeight="1">
      <c r="A3" s="1617" t="s">
        <v>560</v>
      </c>
      <c r="B3" s="1617"/>
      <c r="C3" s="1617"/>
      <c r="D3" s="1617"/>
      <c r="E3" s="1617"/>
      <c r="F3" s="1617"/>
      <c r="G3" s="1617"/>
      <c r="H3" s="1617"/>
      <c r="I3" s="1617"/>
      <c r="J3" s="1617"/>
      <c r="K3" s="1617"/>
      <c r="L3" s="1617"/>
      <c r="M3" s="1617"/>
      <c r="N3" s="1617"/>
      <c r="O3" s="1617"/>
      <c r="P3" s="1617"/>
      <c r="Q3" s="1617"/>
      <c r="R3" s="1617"/>
      <c r="S3" s="1617"/>
      <c r="T3" s="1617"/>
      <c r="U3" s="1617"/>
      <c r="V3" s="1617"/>
      <c r="W3" s="1617"/>
      <c r="X3" s="1617"/>
      <c r="Y3" s="1617"/>
      <c r="Z3" s="1617"/>
      <c r="AA3" s="1617"/>
      <c r="AB3" s="1617"/>
      <c r="AC3" s="1617"/>
      <c r="AD3" s="1617"/>
      <c r="AE3" s="1617"/>
      <c r="AF3" s="1617"/>
      <c r="AG3" s="1617"/>
      <c r="AH3" s="1617"/>
      <c r="AI3" s="1617"/>
      <c r="AJ3" s="1617"/>
      <c r="AK3" s="133"/>
      <c r="AL3" s="134"/>
      <c r="AM3" s="124"/>
      <c r="AN3" s="19"/>
      <c r="AP3" s="20" t="s">
        <v>403</v>
      </c>
      <c r="AQ3" s="21">
        <v>10.72</v>
      </c>
      <c r="AR3" s="22"/>
      <c r="AS3" s="20"/>
      <c r="AT3" s="21"/>
    </row>
    <row r="4" spans="1:63" s="18" customFormat="1" ht="9.75" customHeight="1" thickBot="1">
      <c r="A4" s="1618"/>
      <c r="B4" s="1618"/>
      <c r="C4" s="1618"/>
      <c r="D4" s="1618"/>
      <c r="E4" s="1618"/>
      <c r="F4" s="1618"/>
      <c r="G4" s="1618"/>
      <c r="H4" s="1618"/>
      <c r="I4" s="1618"/>
      <c r="J4" s="1618"/>
      <c r="K4" s="1618"/>
      <c r="L4" s="1618"/>
      <c r="M4" s="1618"/>
      <c r="N4" s="1618"/>
      <c r="O4" s="1618"/>
      <c r="P4" s="1618"/>
      <c r="Q4" s="1618"/>
      <c r="R4" s="1618"/>
      <c r="S4" s="1618"/>
      <c r="T4" s="1618"/>
      <c r="U4" s="1618"/>
      <c r="V4" s="1618"/>
      <c r="W4" s="1618"/>
      <c r="X4" s="1618"/>
      <c r="Y4" s="1618"/>
      <c r="Z4" s="1618"/>
      <c r="AA4" s="1618"/>
      <c r="AB4" s="1618"/>
      <c r="AC4" s="1618"/>
      <c r="AD4" s="1618"/>
      <c r="AE4" s="1618"/>
      <c r="AF4" s="1618"/>
      <c r="AG4" s="1618"/>
      <c r="AH4" s="1618"/>
      <c r="AI4" s="1618"/>
      <c r="AJ4" s="1618"/>
      <c r="AK4" s="133"/>
      <c r="AL4" s="134"/>
      <c r="AM4" s="124"/>
      <c r="AN4" s="19"/>
      <c r="AP4" s="20" t="s">
        <v>404</v>
      </c>
      <c r="AQ4" s="21">
        <v>10.68</v>
      </c>
      <c r="AR4" s="22"/>
      <c r="AS4" s="20"/>
      <c r="AT4" s="21"/>
    </row>
    <row r="5" spans="1:63" s="18" customFormat="1">
      <c r="A5" s="1636" t="s">
        <v>405</v>
      </c>
      <c r="B5" s="1637"/>
      <c r="C5" s="1637"/>
      <c r="D5" s="1637"/>
      <c r="E5" s="1637"/>
      <c r="F5" s="1637"/>
      <c r="G5" s="1637"/>
      <c r="H5" s="1637"/>
      <c r="I5" s="1637"/>
      <c r="J5" s="1637"/>
      <c r="K5" s="1637"/>
      <c r="L5" s="1637"/>
      <c r="M5" s="1637"/>
      <c r="N5" s="1637"/>
      <c r="O5" s="1638"/>
      <c r="P5" s="1597" t="s">
        <v>330</v>
      </c>
      <c r="Q5" s="1598"/>
      <c r="R5" s="1598"/>
      <c r="S5" s="1598"/>
      <c r="T5" s="1598"/>
      <c r="U5" s="1599"/>
      <c r="V5" s="1582" t="s">
        <v>406</v>
      </c>
      <c r="W5" s="1583"/>
      <c r="X5" s="1583"/>
      <c r="Y5" s="1583"/>
      <c r="Z5" s="1583"/>
      <c r="AA5" s="1584"/>
      <c r="AB5" s="1632" t="s">
        <v>349</v>
      </c>
      <c r="AC5" s="1633"/>
      <c r="AD5" s="1633"/>
      <c r="AE5" s="1633"/>
      <c r="AF5" s="1633"/>
      <c r="AG5" s="1633"/>
      <c r="AH5" s="1633"/>
      <c r="AI5" s="1633"/>
      <c r="AJ5" s="1634"/>
      <c r="AK5" s="133"/>
      <c r="AL5" s="134"/>
      <c r="AM5" s="124"/>
      <c r="AN5" s="19"/>
      <c r="AP5" s="20" t="s">
        <v>407</v>
      </c>
      <c r="AQ5" s="21">
        <v>10.54</v>
      </c>
      <c r="AR5" s="22"/>
      <c r="AS5" s="20"/>
      <c r="AT5" s="21"/>
    </row>
    <row r="6" spans="1:63" s="18" customFormat="1" ht="21" customHeight="1">
      <c r="A6" s="1564" t="s">
        <v>162</v>
      </c>
      <c r="B6" s="1565"/>
      <c r="C6" s="1565"/>
      <c r="D6" s="1565"/>
      <c r="E6" s="1565"/>
      <c r="F6" s="1565"/>
      <c r="G6" s="1565"/>
      <c r="H6" s="1565"/>
      <c r="I6" s="1565"/>
      <c r="J6" s="1565"/>
      <c r="K6" s="1565"/>
      <c r="L6" s="1566"/>
      <c r="M6" s="1635" t="s">
        <v>408</v>
      </c>
      <c r="N6" s="1635"/>
      <c r="O6" s="1635"/>
      <c r="P6" s="1624" t="s">
        <v>409</v>
      </c>
      <c r="Q6" s="1624"/>
      <c r="R6" s="1625"/>
      <c r="S6" s="1603" t="s">
        <v>410</v>
      </c>
      <c r="T6" s="1604"/>
      <c r="U6" s="1605"/>
      <c r="V6" s="1629" t="s">
        <v>409</v>
      </c>
      <c r="W6" s="1630"/>
      <c r="X6" s="1631"/>
      <c r="Y6" s="1603" t="s">
        <v>410</v>
      </c>
      <c r="Z6" s="1604"/>
      <c r="AA6" s="1605"/>
      <c r="AB6" s="1585"/>
      <c r="AC6" s="1586"/>
      <c r="AD6" s="1586"/>
      <c r="AE6" s="1586"/>
      <c r="AF6" s="1586"/>
      <c r="AG6" s="1586"/>
      <c r="AH6" s="1586"/>
      <c r="AI6" s="1586"/>
      <c r="AJ6" s="1587"/>
      <c r="AK6" s="133"/>
      <c r="AL6" s="134"/>
      <c r="AM6" s="124"/>
      <c r="AN6" s="19"/>
      <c r="AP6" s="20" t="s">
        <v>411</v>
      </c>
      <c r="AQ6" s="21">
        <v>10.45</v>
      </c>
      <c r="AR6" s="22"/>
      <c r="AS6" s="20"/>
      <c r="AT6" s="21"/>
    </row>
    <row r="7" spans="1:63" s="18" customFormat="1" ht="15" customHeight="1">
      <c r="A7" s="1564" t="s">
        <v>183</v>
      </c>
      <c r="B7" s="1565"/>
      <c r="C7" s="1565"/>
      <c r="D7" s="1565"/>
      <c r="E7" s="1565"/>
      <c r="F7" s="1565"/>
      <c r="G7" s="1565"/>
      <c r="H7" s="1565"/>
      <c r="I7" s="1565"/>
      <c r="J7" s="1565"/>
      <c r="K7" s="1565"/>
      <c r="L7" s="1566"/>
      <c r="M7" s="1579">
        <v>183</v>
      </c>
      <c r="N7" s="1580"/>
      <c r="O7" s="1581"/>
      <c r="P7" s="1552">
        <f t="shared" ref="P7:P13" si="0">IF(ISERROR(ROUNDDOWN($M7*$P$2,0)),"",ROUNDDOWN($M7*$P$2,0))</f>
        <v>1912</v>
      </c>
      <c r="Q7" s="1552"/>
      <c r="R7" s="1553"/>
      <c r="S7" s="1656">
        <f t="shared" ref="S7:S13" si="1">IF(ISERROR(P7-ROUNDDOWN(P7/10*9,0)),"",P7-ROUNDDOWN(P7/10*9,0))</f>
        <v>192</v>
      </c>
      <c r="T7" s="1657"/>
      <c r="U7" s="1658"/>
      <c r="V7" s="1551">
        <f t="shared" ref="V7:V13" si="2">IF(ISERROR(ROUNDDOWN($M7*$P$2*V$5,0)),"",ROUNDDOWN($M7*$P$2*V$5,0))</f>
        <v>57370</v>
      </c>
      <c r="W7" s="1552"/>
      <c r="X7" s="1553"/>
      <c r="Y7" s="1614">
        <f>IF(ISERROR(V7-ROUNDDOWN(V7/10*9,0)),"",V7-ROUNDDOWN(V7/10*9,0))</f>
        <v>5737</v>
      </c>
      <c r="Z7" s="1614"/>
      <c r="AA7" s="1614"/>
      <c r="AB7" s="1585"/>
      <c r="AC7" s="1586"/>
      <c r="AD7" s="1586"/>
      <c r="AE7" s="1586"/>
      <c r="AF7" s="1586"/>
      <c r="AG7" s="1586"/>
      <c r="AH7" s="1586"/>
      <c r="AI7" s="1586"/>
      <c r="AJ7" s="1587"/>
      <c r="AK7" s="133"/>
      <c r="AL7" s="347" t="str">
        <f t="shared" ref="AL7:AL13" si="3">IF(M7="","未記入","")</f>
        <v/>
      </c>
      <c r="AM7" s="347"/>
      <c r="AN7" s="347"/>
      <c r="AO7" s="347"/>
      <c r="AP7" s="20" t="s">
        <v>412</v>
      </c>
      <c r="AQ7" s="21">
        <v>10.27</v>
      </c>
      <c r="AR7" s="22"/>
      <c r="AS7" s="20"/>
      <c r="AT7" s="21"/>
    </row>
    <row r="8" spans="1:63" s="18" customFormat="1" ht="15" customHeight="1">
      <c r="A8" s="1564" t="s">
        <v>184</v>
      </c>
      <c r="B8" s="1565"/>
      <c r="C8" s="1565"/>
      <c r="D8" s="1565"/>
      <c r="E8" s="1565"/>
      <c r="F8" s="1565"/>
      <c r="G8" s="1565"/>
      <c r="H8" s="1565"/>
      <c r="I8" s="1565"/>
      <c r="J8" s="1565"/>
      <c r="K8" s="1565"/>
      <c r="L8" s="1566"/>
      <c r="M8" s="1579">
        <v>313</v>
      </c>
      <c r="N8" s="1580"/>
      <c r="O8" s="1581"/>
      <c r="P8" s="1551">
        <f t="shared" si="0"/>
        <v>3270</v>
      </c>
      <c r="Q8" s="1552"/>
      <c r="R8" s="1553"/>
      <c r="S8" s="1656">
        <f t="shared" si="1"/>
        <v>327</v>
      </c>
      <c r="T8" s="1657"/>
      <c r="U8" s="1658"/>
      <c r="V8" s="1551">
        <f t="shared" si="2"/>
        <v>98125</v>
      </c>
      <c r="W8" s="1552"/>
      <c r="X8" s="1553"/>
      <c r="Y8" s="1613">
        <f t="shared" ref="Y8:Y13" si="4">IF(ISERROR(V8-ROUNDDOWN(V8/10*9,0)),"",V8-ROUNDDOWN(V8/10*9,0))</f>
        <v>9813</v>
      </c>
      <c r="Z8" s="1613"/>
      <c r="AA8" s="1613"/>
      <c r="AB8" s="1585"/>
      <c r="AC8" s="1586"/>
      <c r="AD8" s="1586"/>
      <c r="AE8" s="1586"/>
      <c r="AF8" s="1586"/>
      <c r="AG8" s="1586"/>
      <c r="AH8" s="1586"/>
      <c r="AI8" s="1586"/>
      <c r="AJ8" s="1587"/>
      <c r="AK8" s="133"/>
      <c r="AL8" s="347" t="str">
        <f t="shared" si="3"/>
        <v/>
      </c>
      <c r="AM8" s="347"/>
      <c r="AN8" s="347"/>
      <c r="AO8" s="347"/>
      <c r="AP8" s="20" t="s">
        <v>413</v>
      </c>
      <c r="AQ8" s="21">
        <v>10.14</v>
      </c>
      <c r="AR8" s="22"/>
      <c r="AS8" s="20"/>
      <c r="AT8" s="21"/>
    </row>
    <row r="9" spans="1:63" s="18" customFormat="1" ht="15" customHeight="1">
      <c r="A9" s="1564" t="s">
        <v>185</v>
      </c>
      <c r="B9" s="1565"/>
      <c r="C9" s="1565"/>
      <c r="D9" s="1565"/>
      <c r="E9" s="1565"/>
      <c r="F9" s="1565"/>
      <c r="G9" s="1565"/>
      <c r="H9" s="1565"/>
      <c r="I9" s="1565"/>
      <c r="J9" s="1565"/>
      <c r="K9" s="1565"/>
      <c r="L9" s="1566"/>
      <c r="M9" s="1579">
        <v>542</v>
      </c>
      <c r="N9" s="1580"/>
      <c r="O9" s="1581"/>
      <c r="P9" s="1551">
        <f t="shared" si="0"/>
        <v>5663</v>
      </c>
      <c r="Q9" s="1552"/>
      <c r="R9" s="1553"/>
      <c r="S9" s="1656">
        <f t="shared" si="1"/>
        <v>567</v>
      </c>
      <c r="T9" s="1657"/>
      <c r="U9" s="1658"/>
      <c r="V9" s="1551">
        <f t="shared" si="2"/>
        <v>169917</v>
      </c>
      <c r="W9" s="1552"/>
      <c r="X9" s="1553"/>
      <c r="Y9" s="1613">
        <f t="shared" si="4"/>
        <v>16992</v>
      </c>
      <c r="Z9" s="1613"/>
      <c r="AA9" s="1613"/>
      <c r="AB9" s="1585"/>
      <c r="AC9" s="1586"/>
      <c r="AD9" s="1586"/>
      <c r="AE9" s="1586"/>
      <c r="AF9" s="1586"/>
      <c r="AG9" s="1586"/>
      <c r="AH9" s="1586"/>
      <c r="AI9" s="1586"/>
      <c r="AJ9" s="1587"/>
      <c r="AK9" s="133"/>
      <c r="AL9" s="347" t="str">
        <f t="shared" si="3"/>
        <v/>
      </c>
      <c r="AM9" s="347"/>
      <c r="AN9" s="347"/>
      <c r="AO9" s="347"/>
      <c r="AP9" s="20" t="s">
        <v>45</v>
      </c>
      <c r="AQ9" s="21">
        <v>10</v>
      </c>
      <c r="AR9" s="22"/>
      <c r="AS9" s="20"/>
      <c r="AT9" s="21"/>
    </row>
    <row r="10" spans="1:63" s="18" customFormat="1" ht="15" customHeight="1">
      <c r="A10" s="1564" t="s">
        <v>186</v>
      </c>
      <c r="B10" s="1565"/>
      <c r="C10" s="1565"/>
      <c r="D10" s="1565"/>
      <c r="E10" s="1565"/>
      <c r="F10" s="1565"/>
      <c r="G10" s="1565"/>
      <c r="H10" s="1565"/>
      <c r="I10" s="1565"/>
      <c r="J10" s="1565"/>
      <c r="K10" s="1565"/>
      <c r="L10" s="1566"/>
      <c r="M10" s="1579">
        <v>609</v>
      </c>
      <c r="N10" s="1580"/>
      <c r="O10" s="1581"/>
      <c r="P10" s="1551">
        <f t="shared" si="0"/>
        <v>6364</v>
      </c>
      <c r="Q10" s="1552"/>
      <c r="R10" s="1553"/>
      <c r="S10" s="1656">
        <f t="shared" si="1"/>
        <v>637</v>
      </c>
      <c r="T10" s="1657"/>
      <c r="U10" s="1658"/>
      <c r="V10" s="1551">
        <f t="shared" si="2"/>
        <v>190921</v>
      </c>
      <c r="W10" s="1552"/>
      <c r="X10" s="1553"/>
      <c r="Y10" s="1613">
        <f t="shared" si="4"/>
        <v>19093</v>
      </c>
      <c r="Z10" s="1613"/>
      <c r="AA10" s="1613"/>
      <c r="AB10" s="1585"/>
      <c r="AC10" s="1586"/>
      <c r="AD10" s="1586"/>
      <c r="AE10" s="1586"/>
      <c r="AF10" s="1586"/>
      <c r="AG10" s="1586"/>
      <c r="AH10" s="1586"/>
      <c r="AI10" s="1586"/>
      <c r="AJ10" s="1587"/>
      <c r="AK10" s="133"/>
      <c r="AL10" s="347" t="str">
        <f t="shared" si="3"/>
        <v/>
      </c>
      <c r="AM10" s="347"/>
      <c r="AN10" s="347"/>
      <c r="AO10" s="347"/>
      <c r="AP10" s="22"/>
      <c r="AQ10" s="22"/>
      <c r="AR10" s="22"/>
      <c r="AS10" s="22"/>
      <c r="AT10" s="22"/>
    </row>
    <row r="11" spans="1:63" s="18" customFormat="1" ht="15" customHeight="1">
      <c r="A11" s="1564" t="s">
        <v>187</v>
      </c>
      <c r="B11" s="1565"/>
      <c r="C11" s="1565"/>
      <c r="D11" s="1565"/>
      <c r="E11" s="1565"/>
      <c r="F11" s="1565"/>
      <c r="G11" s="1565"/>
      <c r="H11" s="1565"/>
      <c r="I11" s="1565"/>
      <c r="J11" s="1565"/>
      <c r="K11" s="1565"/>
      <c r="L11" s="1566"/>
      <c r="M11" s="1579">
        <v>679</v>
      </c>
      <c r="N11" s="1580"/>
      <c r="O11" s="1581"/>
      <c r="P11" s="1551">
        <f t="shared" si="0"/>
        <v>7095</v>
      </c>
      <c r="Q11" s="1552"/>
      <c r="R11" s="1553"/>
      <c r="S11" s="1656">
        <f t="shared" si="1"/>
        <v>710</v>
      </c>
      <c r="T11" s="1657"/>
      <c r="U11" s="1658"/>
      <c r="V11" s="1551">
        <f t="shared" si="2"/>
        <v>212866</v>
      </c>
      <c r="W11" s="1552"/>
      <c r="X11" s="1553"/>
      <c r="Y11" s="1613">
        <f t="shared" si="4"/>
        <v>21287</v>
      </c>
      <c r="Z11" s="1613"/>
      <c r="AA11" s="1613"/>
      <c r="AB11" s="1585"/>
      <c r="AC11" s="1586"/>
      <c r="AD11" s="1586"/>
      <c r="AE11" s="1586"/>
      <c r="AF11" s="1586"/>
      <c r="AG11" s="1586"/>
      <c r="AH11" s="1586"/>
      <c r="AI11" s="1586"/>
      <c r="AJ11" s="1587"/>
      <c r="AK11" s="133"/>
      <c r="AL11" s="347" t="str">
        <f t="shared" si="3"/>
        <v/>
      </c>
      <c r="AM11" s="347"/>
      <c r="AN11" s="347"/>
      <c r="AO11" s="347"/>
      <c r="AP11" s="22"/>
      <c r="AQ11" s="22"/>
      <c r="AR11" s="22"/>
      <c r="AS11" s="22"/>
      <c r="AT11" s="22"/>
    </row>
    <row r="12" spans="1:63" s="25" customFormat="1" ht="15" customHeight="1">
      <c r="A12" s="1564" t="s">
        <v>188</v>
      </c>
      <c r="B12" s="1565"/>
      <c r="C12" s="1565"/>
      <c r="D12" s="1565"/>
      <c r="E12" s="1565"/>
      <c r="F12" s="1565"/>
      <c r="G12" s="1565"/>
      <c r="H12" s="1565"/>
      <c r="I12" s="1565"/>
      <c r="J12" s="1565"/>
      <c r="K12" s="1565"/>
      <c r="L12" s="1566"/>
      <c r="M12" s="1579">
        <v>744</v>
      </c>
      <c r="N12" s="1580"/>
      <c r="O12" s="1581"/>
      <c r="P12" s="1551">
        <f t="shared" si="0"/>
        <v>7774</v>
      </c>
      <c r="Q12" s="1552"/>
      <c r="R12" s="1553"/>
      <c r="S12" s="1656">
        <f t="shared" si="1"/>
        <v>778</v>
      </c>
      <c r="T12" s="1657"/>
      <c r="U12" s="1658"/>
      <c r="V12" s="1551">
        <f t="shared" si="2"/>
        <v>233244</v>
      </c>
      <c r="W12" s="1552"/>
      <c r="X12" s="1553"/>
      <c r="Y12" s="1613">
        <f t="shared" si="4"/>
        <v>23325</v>
      </c>
      <c r="Z12" s="1613"/>
      <c r="AA12" s="1613"/>
      <c r="AB12" s="1585"/>
      <c r="AC12" s="1586"/>
      <c r="AD12" s="1586"/>
      <c r="AE12" s="1586"/>
      <c r="AF12" s="1586"/>
      <c r="AG12" s="1586"/>
      <c r="AH12" s="1586"/>
      <c r="AI12" s="1586"/>
      <c r="AJ12" s="1587"/>
      <c r="AK12" s="133"/>
      <c r="AL12" s="347" t="str">
        <f t="shared" si="3"/>
        <v/>
      </c>
      <c r="AM12" s="347"/>
      <c r="AN12" s="347"/>
      <c r="AO12" s="347"/>
      <c r="AP12" s="22"/>
      <c r="AQ12" s="22"/>
      <c r="AR12" s="22"/>
      <c r="AS12" s="22"/>
      <c r="AT12" s="22"/>
    </row>
    <row r="13" spans="1:63" s="18" customFormat="1" ht="15" customHeight="1" thickBot="1">
      <c r="A13" s="1650" t="s">
        <v>189</v>
      </c>
      <c r="B13" s="1651"/>
      <c r="C13" s="1651"/>
      <c r="D13" s="1651"/>
      <c r="E13" s="1651"/>
      <c r="F13" s="1651"/>
      <c r="G13" s="1651"/>
      <c r="H13" s="1651"/>
      <c r="I13" s="1651"/>
      <c r="J13" s="1651"/>
      <c r="K13" s="1651"/>
      <c r="L13" s="1652"/>
      <c r="M13" s="1647">
        <v>813</v>
      </c>
      <c r="N13" s="1648"/>
      <c r="O13" s="1649"/>
      <c r="P13" s="1626">
        <f t="shared" si="0"/>
        <v>8495</v>
      </c>
      <c r="Q13" s="1627"/>
      <c r="R13" s="1628"/>
      <c r="S13" s="1653">
        <f t="shared" si="1"/>
        <v>850</v>
      </c>
      <c r="T13" s="1654"/>
      <c r="U13" s="1655"/>
      <c r="V13" s="1626">
        <f t="shared" si="2"/>
        <v>254875</v>
      </c>
      <c r="W13" s="1627"/>
      <c r="X13" s="1628"/>
      <c r="Y13" s="1610">
        <f t="shared" si="4"/>
        <v>25488</v>
      </c>
      <c r="Z13" s="1611"/>
      <c r="AA13" s="1612"/>
      <c r="AB13" s="1588"/>
      <c r="AC13" s="1589"/>
      <c r="AD13" s="1589"/>
      <c r="AE13" s="1589"/>
      <c r="AF13" s="1589"/>
      <c r="AG13" s="1589"/>
      <c r="AH13" s="1589"/>
      <c r="AI13" s="1589"/>
      <c r="AJ13" s="1590"/>
      <c r="AK13" s="135"/>
      <c r="AL13" s="347" t="str">
        <f t="shared" si="3"/>
        <v/>
      </c>
      <c r="AM13" s="347"/>
      <c r="AN13" s="347"/>
      <c r="AO13" s="347"/>
      <c r="AP13" s="22"/>
      <c r="AQ13" s="22"/>
      <c r="AR13" s="22"/>
      <c r="AS13" s="20"/>
      <c r="AT13" s="22"/>
    </row>
    <row r="14" spans="1:63" s="18" customFormat="1">
      <c r="A14" s="1659"/>
      <c r="B14" s="1660"/>
      <c r="C14" s="1660"/>
      <c r="D14" s="1660"/>
      <c r="E14" s="1660"/>
      <c r="F14" s="1660"/>
      <c r="G14" s="1660"/>
      <c r="H14" s="1660"/>
      <c r="I14" s="1660"/>
      <c r="J14" s="1594"/>
      <c r="K14" s="1595"/>
      <c r="L14" s="1596"/>
      <c r="M14" s="1591"/>
      <c r="N14" s="1592"/>
      <c r="O14" s="1593"/>
      <c r="P14" s="1597" t="s">
        <v>330</v>
      </c>
      <c r="Q14" s="1598"/>
      <c r="R14" s="1598"/>
      <c r="S14" s="1598"/>
      <c r="T14" s="1598"/>
      <c r="U14" s="1599"/>
      <c r="V14" s="1582" t="s">
        <v>406</v>
      </c>
      <c r="W14" s="1583"/>
      <c r="X14" s="1583"/>
      <c r="Y14" s="1583"/>
      <c r="Z14" s="1583"/>
      <c r="AA14" s="1584"/>
      <c r="AB14" s="1582"/>
      <c r="AC14" s="1583"/>
      <c r="AD14" s="1583"/>
      <c r="AE14" s="1583"/>
      <c r="AF14" s="1583"/>
      <c r="AG14" s="1583"/>
      <c r="AH14" s="1583"/>
      <c r="AI14" s="1583"/>
      <c r="AJ14" s="1609"/>
      <c r="AK14" s="133"/>
      <c r="AL14" s="134"/>
      <c r="AM14" s="125"/>
      <c r="AN14" s="19"/>
      <c r="AO14" s="20"/>
      <c r="AP14" s="22"/>
      <c r="AQ14" s="22"/>
      <c r="AR14" s="22"/>
      <c r="AS14" s="20"/>
      <c r="AT14" s="22"/>
    </row>
    <row r="15" spans="1:63" ht="21" customHeight="1">
      <c r="A15" s="1663" t="s">
        <v>414</v>
      </c>
      <c r="B15" s="1664"/>
      <c r="C15" s="1664"/>
      <c r="D15" s="1664"/>
      <c r="E15" s="1664"/>
      <c r="F15" s="1664"/>
      <c r="G15" s="1664"/>
      <c r="H15" s="1664"/>
      <c r="I15" s="1665"/>
      <c r="J15" s="1603" t="s">
        <v>415</v>
      </c>
      <c r="K15" s="1604"/>
      <c r="L15" s="1605"/>
      <c r="M15" s="1623" t="s">
        <v>416</v>
      </c>
      <c r="N15" s="1624"/>
      <c r="O15" s="1625"/>
      <c r="P15" s="1600" t="s">
        <v>409</v>
      </c>
      <c r="Q15" s="1601"/>
      <c r="R15" s="1602"/>
      <c r="S15" s="1603" t="s">
        <v>410</v>
      </c>
      <c r="T15" s="1604"/>
      <c r="U15" s="1605"/>
      <c r="V15" s="1600" t="s">
        <v>409</v>
      </c>
      <c r="W15" s="1601"/>
      <c r="X15" s="1602"/>
      <c r="Y15" s="1603" t="s">
        <v>410</v>
      </c>
      <c r="Z15" s="1604"/>
      <c r="AA15" s="1605"/>
      <c r="AB15" s="1606" t="s">
        <v>417</v>
      </c>
      <c r="AC15" s="1607"/>
      <c r="AD15" s="1607"/>
      <c r="AE15" s="1607"/>
      <c r="AF15" s="1607"/>
      <c r="AG15" s="1607"/>
      <c r="AH15" s="1607"/>
      <c r="AI15" s="1607"/>
      <c r="AJ15" s="1608"/>
      <c r="AK15" s="133"/>
      <c r="AL15" s="134"/>
      <c r="AM15" s="125"/>
      <c r="AN15" s="19"/>
      <c r="AO15" s="20"/>
      <c r="AP15" s="22"/>
      <c r="AQ15" s="26"/>
      <c r="AR15" s="26"/>
      <c r="AX15" s="1542" t="s">
        <v>1032</v>
      </c>
      <c r="AY15" s="1542"/>
      <c r="AZ15" s="1542"/>
      <c r="BA15" s="1542" t="s">
        <v>1031</v>
      </c>
      <c r="BB15" s="1542"/>
      <c r="BC15" s="1542"/>
    </row>
    <row r="16" spans="1:63" ht="15" customHeight="1">
      <c r="A16" s="1545" t="s">
        <v>522</v>
      </c>
      <c r="B16" s="1546"/>
      <c r="C16" s="1546"/>
      <c r="D16" s="1546"/>
      <c r="E16" s="1546"/>
      <c r="F16" s="1546"/>
      <c r="G16" s="1546"/>
      <c r="H16" s="1546"/>
      <c r="I16" s="1547"/>
      <c r="J16" s="1548" t="s">
        <v>897</v>
      </c>
      <c r="K16" s="1549"/>
      <c r="L16" s="1550"/>
      <c r="M16" s="1551">
        <f>IF(J16="（Ⅰ）",AP16,IF(J16="（Ⅱ）",AQ16,""))</f>
        <v>36</v>
      </c>
      <c r="N16" s="1552"/>
      <c r="O16" s="1553"/>
      <c r="P16" s="1551">
        <f>IF($M16="","",ROUNDDOWN(M16*$P$2,0))</f>
        <v>376</v>
      </c>
      <c r="Q16" s="1552"/>
      <c r="R16" s="1553"/>
      <c r="S16" s="1551">
        <f>IF(M16="","",P16-ROUNDDOWN(P16/10*9,0))</f>
        <v>38</v>
      </c>
      <c r="T16" s="1552"/>
      <c r="U16" s="1553"/>
      <c r="V16" s="1551">
        <f>IF(M16="","",ROUNDDOWN($M16*$P$2*V$14,0))</f>
        <v>11286</v>
      </c>
      <c r="W16" s="1552"/>
      <c r="X16" s="1553"/>
      <c r="Y16" s="1551">
        <f t="shared" ref="Y16:Y24" si="5">IF(M16="","",V16-ROUNDDOWN(V16/10*9,0))</f>
        <v>1129</v>
      </c>
      <c r="Z16" s="1552"/>
      <c r="AA16" s="1553"/>
      <c r="AB16" s="1556"/>
      <c r="AC16" s="1557"/>
      <c r="AD16" s="1557"/>
      <c r="AE16" s="1557"/>
      <c r="AF16" s="1557"/>
      <c r="AG16" s="1557"/>
      <c r="AH16" s="1557"/>
      <c r="AI16" s="1557"/>
      <c r="AJ16" s="1558"/>
      <c r="AK16" s="133"/>
      <c r="AL16" s="347" t="str">
        <f t="shared" ref="AL16:AL29" si="6">IF(J16="","未記入","")</f>
        <v/>
      </c>
      <c r="AM16" s="347"/>
      <c r="AN16" s="347"/>
      <c r="AO16" s="347"/>
      <c r="AP16" s="22">
        <v>36</v>
      </c>
      <c r="AQ16" s="22">
        <v>22</v>
      </c>
      <c r="AR16" s="26"/>
      <c r="AX16" s="1542">
        <v>1</v>
      </c>
      <c r="AY16" s="1542"/>
      <c r="AZ16" s="1542"/>
      <c r="BA16" s="1541"/>
      <c r="BB16" s="1541"/>
      <c r="BC16" s="1541"/>
      <c r="BD16" s="1542" t="str">
        <f t="shared" ref="BD16:BD28" si="7">A16&amp;IF(OR(J16="あり",J16="なし"),"",J16)</f>
        <v>入居継続支援加算（Ⅰ）</v>
      </c>
      <c r="BE16" s="1542"/>
      <c r="BF16" s="1542"/>
      <c r="BG16" s="1542"/>
      <c r="BH16" s="1542" t="str">
        <f t="shared" ref="BH16:BH29" si="8">IF(OR(J16="",J16="なし"),"",BD16)</f>
        <v>入居継続支援加算（Ⅰ）</v>
      </c>
      <c r="BI16" s="1542"/>
      <c r="BJ16" s="1542"/>
      <c r="BK16" s="1542"/>
    </row>
    <row r="17" spans="1:63" ht="15" customHeight="1">
      <c r="A17" s="1545" t="s">
        <v>619</v>
      </c>
      <c r="B17" s="1546"/>
      <c r="C17" s="1546"/>
      <c r="D17" s="1546"/>
      <c r="E17" s="1546"/>
      <c r="F17" s="1546"/>
      <c r="G17" s="1546"/>
      <c r="H17" s="1546"/>
      <c r="I17" s="1547"/>
      <c r="J17" s="1548" t="s">
        <v>897</v>
      </c>
      <c r="K17" s="1549"/>
      <c r="L17" s="1550"/>
      <c r="M17" s="1551">
        <f>IF(OR(J17="（Ⅰ）",J17="(Ⅱ)※"),AP17,IF(J17="（Ⅱ）",AQ17,""))</f>
        <v>100</v>
      </c>
      <c r="N17" s="1552"/>
      <c r="O17" s="1553"/>
      <c r="P17" s="1551" t="str">
        <f>IF($M17="","","-")</f>
        <v>-</v>
      </c>
      <c r="Q17" s="1552"/>
      <c r="R17" s="1553"/>
      <c r="S17" s="1551" t="str">
        <f>IF($M17="","","-")</f>
        <v>-</v>
      </c>
      <c r="T17" s="1552"/>
      <c r="U17" s="1553"/>
      <c r="V17" s="1551">
        <f>IF(M17="","",ROUNDDOWN($M17*$P$2,0))</f>
        <v>1045</v>
      </c>
      <c r="W17" s="1552"/>
      <c r="X17" s="1553"/>
      <c r="Y17" s="1551">
        <f t="shared" si="5"/>
        <v>105</v>
      </c>
      <c r="Z17" s="1552"/>
      <c r="AA17" s="1553"/>
      <c r="AB17" s="1556"/>
      <c r="AC17" s="1557"/>
      <c r="AD17" s="1557"/>
      <c r="AE17" s="1557"/>
      <c r="AF17" s="1557"/>
      <c r="AG17" s="1557"/>
      <c r="AH17" s="1557"/>
      <c r="AI17" s="1557"/>
      <c r="AJ17" s="1558"/>
      <c r="AK17" s="133"/>
      <c r="AL17" s="347" t="str">
        <f t="shared" si="6"/>
        <v/>
      </c>
      <c r="AM17" s="347"/>
      <c r="AN17" s="347"/>
      <c r="AO17" s="347"/>
      <c r="AP17" s="22">
        <v>100</v>
      </c>
      <c r="AQ17" s="22">
        <v>200</v>
      </c>
      <c r="AR17" s="26"/>
      <c r="AX17" s="1542">
        <v>1</v>
      </c>
      <c r="AY17" s="1542"/>
      <c r="AZ17" s="1542"/>
      <c r="BA17" s="1541">
        <v>1</v>
      </c>
      <c r="BB17" s="1541"/>
      <c r="BC17" s="1541"/>
      <c r="BD17" s="1542" t="str">
        <f t="shared" si="7"/>
        <v>生活機能向上連携加算※（Ⅰ）</v>
      </c>
      <c r="BE17" s="1542"/>
      <c r="BF17" s="1542"/>
      <c r="BG17" s="1542"/>
      <c r="BH17" s="1542" t="str">
        <f t="shared" si="8"/>
        <v>生活機能向上連携加算※（Ⅰ）</v>
      </c>
      <c r="BI17" s="1542"/>
      <c r="BJ17" s="1542"/>
      <c r="BK17" s="1542"/>
    </row>
    <row r="18" spans="1:63" s="18" customFormat="1" ht="15" customHeight="1">
      <c r="A18" s="1545" t="s">
        <v>657</v>
      </c>
      <c r="B18" s="1546"/>
      <c r="C18" s="1546"/>
      <c r="D18" s="1546"/>
      <c r="E18" s="1546"/>
      <c r="F18" s="1546"/>
      <c r="G18" s="1546"/>
      <c r="H18" s="1546"/>
      <c r="I18" s="1547"/>
      <c r="J18" s="1548" t="s">
        <v>806</v>
      </c>
      <c r="K18" s="1549"/>
      <c r="L18" s="1550"/>
      <c r="M18" s="1551">
        <f>IF(J18="あり",AP18,"")</f>
        <v>12</v>
      </c>
      <c r="N18" s="1552"/>
      <c r="O18" s="1553"/>
      <c r="P18" s="1551">
        <f>IF($M18="","",ROUNDDOWN(M18*$P$2,0))</f>
        <v>125</v>
      </c>
      <c r="Q18" s="1552"/>
      <c r="R18" s="1553"/>
      <c r="S18" s="1551">
        <f>IF(M18="","",P18-ROUNDDOWN(P18/10*9,0))</f>
        <v>13</v>
      </c>
      <c r="T18" s="1552"/>
      <c r="U18" s="1553"/>
      <c r="V18" s="1551">
        <f>IF(M18="","",ROUNDDOWN($M18*$P$2*V$14,0))</f>
        <v>3762</v>
      </c>
      <c r="W18" s="1552"/>
      <c r="X18" s="1553"/>
      <c r="Y18" s="1551">
        <f t="shared" si="5"/>
        <v>377</v>
      </c>
      <c r="Z18" s="1552"/>
      <c r="AA18" s="1553"/>
      <c r="AB18" s="1556"/>
      <c r="AC18" s="1557"/>
      <c r="AD18" s="1557"/>
      <c r="AE18" s="1557"/>
      <c r="AF18" s="1557"/>
      <c r="AG18" s="1557"/>
      <c r="AH18" s="1557"/>
      <c r="AI18" s="1557"/>
      <c r="AJ18" s="1558"/>
      <c r="AK18" s="133"/>
      <c r="AL18" s="347" t="str">
        <f t="shared" si="6"/>
        <v/>
      </c>
      <c r="AM18" s="347"/>
      <c r="AN18" s="347"/>
      <c r="AO18" s="347"/>
      <c r="AP18" s="22">
        <v>12</v>
      </c>
      <c r="AQ18" s="22"/>
      <c r="AR18" s="22"/>
      <c r="AX18" s="1542">
        <v>1</v>
      </c>
      <c r="AY18" s="1542"/>
      <c r="AZ18" s="1542"/>
      <c r="BA18" s="1541">
        <v>1</v>
      </c>
      <c r="BB18" s="1541"/>
      <c r="BC18" s="1541"/>
      <c r="BD18" s="1542" t="str">
        <f t="shared" si="7"/>
        <v>個別機能訓練加算（Ⅰ）</v>
      </c>
      <c r="BE18" s="1542"/>
      <c r="BF18" s="1542"/>
      <c r="BG18" s="1542"/>
      <c r="BH18" s="1542" t="str">
        <f t="shared" si="8"/>
        <v>個別機能訓練加算（Ⅰ）</v>
      </c>
      <c r="BI18" s="1542"/>
      <c r="BJ18" s="1542"/>
      <c r="BK18" s="1542"/>
    </row>
    <row r="19" spans="1:63" s="18" customFormat="1" ht="15" customHeight="1">
      <c r="A19" s="1545" t="s">
        <v>658</v>
      </c>
      <c r="B19" s="1546"/>
      <c r="C19" s="1546"/>
      <c r="D19" s="1546"/>
      <c r="E19" s="1546"/>
      <c r="F19" s="1546"/>
      <c r="G19" s="1546"/>
      <c r="H19" s="1546"/>
      <c r="I19" s="1547"/>
      <c r="J19" s="1548" t="s">
        <v>806</v>
      </c>
      <c r="K19" s="1549"/>
      <c r="L19" s="1550"/>
      <c r="M19" s="1551">
        <f>IF(J19="あり",AP19,"")</f>
        <v>20</v>
      </c>
      <c r="N19" s="1552"/>
      <c r="O19" s="1553"/>
      <c r="P19" s="1551" t="str">
        <f>IF($M19="","","-")</f>
        <v>-</v>
      </c>
      <c r="Q19" s="1552"/>
      <c r="R19" s="1553"/>
      <c r="S19" s="1551" t="str">
        <f>IF($M19="","","-")</f>
        <v>-</v>
      </c>
      <c r="T19" s="1552"/>
      <c r="U19" s="1553"/>
      <c r="V19" s="1551">
        <f>IF(M19="","",ROUNDDOWN($M19*$P$2,0))</f>
        <v>209</v>
      </c>
      <c r="W19" s="1552"/>
      <c r="X19" s="1553"/>
      <c r="Y19" s="1551">
        <f t="shared" si="5"/>
        <v>21</v>
      </c>
      <c r="Z19" s="1552"/>
      <c r="AA19" s="1553"/>
      <c r="AB19" s="1668" t="s">
        <v>1088</v>
      </c>
      <c r="AC19" s="1669"/>
      <c r="AD19" s="1669"/>
      <c r="AE19" s="1669"/>
      <c r="AF19" s="1669"/>
      <c r="AG19" s="1669"/>
      <c r="AH19" s="1669"/>
      <c r="AI19" s="1669"/>
      <c r="AJ19" s="1670"/>
      <c r="AK19" s="133"/>
      <c r="AL19" s="347" t="str">
        <f t="shared" si="6"/>
        <v/>
      </c>
      <c r="AM19" s="347"/>
      <c r="AN19" s="347"/>
      <c r="AO19" s="347"/>
      <c r="AP19" s="22">
        <v>20</v>
      </c>
      <c r="AQ19" s="22"/>
      <c r="AR19" s="22"/>
      <c r="AX19" s="1542">
        <v>1</v>
      </c>
      <c r="AY19" s="1542"/>
      <c r="AZ19" s="1542"/>
      <c r="BA19" s="1541">
        <v>1</v>
      </c>
      <c r="BB19" s="1541"/>
      <c r="BC19" s="1541"/>
      <c r="BD19" s="1542" t="str">
        <f t="shared" si="7"/>
        <v>個別機能訓練加算（Ⅱ）</v>
      </c>
      <c r="BE19" s="1542"/>
      <c r="BF19" s="1542"/>
      <c r="BG19" s="1542"/>
      <c r="BH19" s="1542" t="str">
        <f t="shared" si="8"/>
        <v>個別機能訓練加算（Ⅱ）</v>
      </c>
      <c r="BI19" s="1542"/>
      <c r="BJ19" s="1542"/>
      <c r="BK19" s="1542"/>
    </row>
    <row r="20" spans="1:63" s="18" customFormat="1" ht="15" customHeight="1">
      <c r="A20" s="1545" t="s">
        <v>666</v>
      </c>
      <c r="B20" s="1546"/>
      <c r="C20" s="1546"/>
      <c r="D20" s="1546"/>
      <c r="E20" s="1546"/>
      <c r="F20" s="1546"/>
      <c r="G20" s="1546"/>
      <c r="H20" s="1546"/>
      <c r="I20" s="1547"/>
      <c r="J20" s="1548" t="s">
        <v>806</v>
      </c>
      <c r="K20" s="1549"/>
      <c r="L20" s="1550"/>
      <c r="M20" s="1551">
        <f>IF(J20="あり",AP20,"")</f>
        <v>30</v>
      </c>
      <c r="N20" s="1552"/>
      <c r="O20" s="1553"/>
      <c r="P20" s="1551" t="str">
        <f>IF($M20="","","-")</f>
        <v>-</v>
      </c>
      <c r="Q20" s="1552"/>
      <c r="R20" s="1553"/>
      <c r="S20" s="1551" t="str">
        <f>IF($M20="","","-")</f>
        <v>-</v>
      </c>
      <c r="T20" s="1552"/>
      <c r="U20" s="1553"/>
      <c r="V20" s="1551">
        <f>IF(M20="","",ROUNDDOWN($M20*$P$2,0))</f>
        <v>313</v>
      </c>
      <c r="W20" s="1552"/>
      <c r="X20" s="1553"/>
      <c r="Y20" s="1551">
        <f t="shared" si="5"/>
        <v>32</v>
      </c>
      <c r="Z20" s="1552"/>
      <c r="AA20" s="1553"/>
      <c r="AB20" s="1556"/>
      <c r="AC20" s="1557"/>
      <c r="AD20" s="1557"/>
      <c r="AE20" s="1557"/>
      <c r="AF20" s="1557"/>
      <c r="AG20" s="1557"/>
      <c r="AH20" s="1557"/>
      <c r="AI20" s="1557"/>
      <c r="AJ20" s="1558"/>
      <c r="AK20" s="133"/>
      <c r="AL20" s="347" t="str">
        <f t="shared" si="6"/>
        <v/>
      </c>
      <c r="AM20" s="347"/>
      <c r="AN20" s="347"/>
      <c r="AO20" s="347"/>
      <c r="AP20" s="22">
        <v>30</v>
      </c>
      <c r="AQ20" s="22"/>
      <c r="AR20" s="22"/>
      <c r="AX20" s="1542">
        <v>1</v>
      </c>
      <c r="AY20" s="1542"/>
      <c r="AZ20" s="1542"/>
      <c r="BA20" s="1541"/>
      <c r="BB20" s="1541"/>
      <c r="BC20" s="1541"/>
      <c r="BD20" s="1542" t="str">
        <f t="shared" si="7"/>
        <v>ＡＤＬ維持等加算（Ⅰ）</v>
      </c>
      <c r="BE20" s="1542"/>
      <c r="BF20" s="1542"/>
      <c r="BG20" s="1542"/>
      <c r="BH20" s="1542" t="str">
        <f t="shared" si="8"/>
        <v>ＡＤＬ維持等加算（Ⅰ）</v>
      </c>
      <c r="BI20" s="1542"/>
      <c r="BJ20" s="1542"/>
      <c r="BK20" s="1542"/>
    </row>
    <row r="21" spans="1:63" s="18" customFormat="1" ht="15" customHeight="1">
      <c r="A21" s="1545" t="s">
        <v>667</v>
      </c>
      <c r="B21" s="1546"/>
      <c r="C21" s="1546"/>
      <c r="D21" s="1546"/>
      <c r="E21" s="1546"/>
      <c r="F21" s="1546"/>
      <c r="G21" s="1546"/>
      <c r="H21" s="1546"/>
      <c r="I21" s="1547"/>
      <c r="J21" s="1548" t="s">
        <v>806</v>
      </c>
      <c r="K21" s="1549"/>
      <c r="L21" s="1550"/>
      <c r="M21" s="1551">
        <f>IF(J21="あり",AP21,"")</f>
        <v>60</v>
      </c>
      <c r="N21" s="1552"/>
      <c r="O21" s="1553"/>
      <c r="P21" s="1551" t="str">
        <f>IF($M21="","","-")</f>
        <v>-</v>
      </c>
      <c r="Q21" s="1552"/>
      <c r="R21" s="1553"/>
      <c r="S21" s="1551" t="str">
        <f>IF($M21="","","-")</f>
        <v>-</v>
      </c>
      <c r="T21" s="1552"/>
      <c r="U21" s="1553"/>
      <c r="V21" s="1551">
        <f>IF(M21="","",ROUNDDOWN($M21*$P$2,0))</f>
        <v>627</v>
      </c>
      <c r="W21" s="1552"/>
      <c r="X21" s="1553"/>
      <c r="Y21" s="1551">
        <f t="shared" si="5"/>
        <v>63</v>
      </c>
      <c r="Z21" s="1552"/>
      <c r="AA21" s="1553"/>
      <c r="AB21" s="339"/>
      <c r="AC21" s="340"/>
      <c r="AD21" s="340"/>
      <c r="AE21" s="340"/>
      <c r="AF21" s="340"/>
      <c r="AG21" s="340"/>
      <c r="AH21" s="340"/>
      <c r="AI21" s="340"/>
      <c r="AJ21" s="341"/>
      <c r="AK21" s="133"/>
      <c r="AL21" s="347" t="str">
        <f t="shared" si="6"/>
        <v/>
      </c>
      <c r="AM21" s="347"/>
      <c r="AN21" s="347"/>
      <c r="AO21" s="347"/>
      <c r="AP21" s="22">
        <v>60</v>
      </c>
      <c r="AQ21" s="22"/>
      <c r="AR21" s="22"/>
      <c r="AX21" s="1542">
        <v>1</v>
      </c>
      <c r="AY21" s="1542"/>
      <c r="AZ21" s="1542"/>
      <c r="BA21" s="1541"/>
      <c r="BB21" s="1541"/>
      <c r="BC21" s="1541"/>
      <c r="BD21" s="1542" t="str">
        <f t="shared" si="7"/>
        <v>ＡＤＬ維持等加算（Ⅱ）</v>
      </c>
      <c r="BE21" s="1542"/>
      <c r="BF21" s="1542"/>
      <c r="BG21" s="1542"/>
      <c r="BH21" s="1542" t="str">
        <f t="shared" si="8"/>
        <v>ＡＤＬ維持等加算（Ⅱ）</v>
      </c>
      <c r="BI21" s="1542"/>
      <c r="BJ21" s="1542"/>
      <c r="BK21" s="1542"/>
    </row>
    <row r="22" spans="1:63" s="18" customFormat="1" ht="15" customHeight="1">
      <c r="A22" s="1545" t="s">
        <v>96</v>
      </c>
      <c r="B22" s="1546"/>
      <c r="C22" s="1546"/>
      <c r="D22" s="1546"/>
      <c r="E22" s="1546"/>
      <c r="F22" s="1546"/>
      <c r="G22" s="1546"/>
      <c r="H22" s="1546"/>
      <c r="I22" s="1547"/>
      <c r="J22" s="1548" t="s">
        <v>897</v>
      </c>
      <c r="K22" s="1549"/>
      <c r="L22" s="1550"/>
      <c r="M22" s="1551">
        <f>IF(J22="（Ⅰ）",AP22,IF(J22="（Ⅱ）",AQ22,""))</f>
        <v>18</v>
      </c>
      <c r="N22" s="1552"/>
      <c r="O22" s="1553"/>
      <c r="P22" s="1551">
        <f>IF($M22="","",ROUNDDOWN(M22*$P$2,0))</f>
        <v>188</v>
      </c>
      <c r="Q22" s="1552"/>
      <c r="R22" s="1553"/>
      <c r="S22" s="1551">
        <f>IF(M22="","",P22-ROUNDDOWN(P22/10*9,0))</f>
        <v>19</v>
      </c>
      <c r="T22" s="1552"/>
      <c r="U22" s="1553"/>
      <c r="V22" s="1551">
        <f>IF(M22="","",ROUNDDOWN($M22*$P$2*V$14,0))</f>
        <v>5643</v>
      </c>
      <c r="W22" s="1552"/>
      <c r="X22" s="1553"/>
      <c r="Y22" s="1551">
        <f t="shared" si="5"/>
        <v>565</v>
      </c>
      <c r="Z22" s="1552"/>
      <c r="AA22" s="1553"/>
      <c r="AB22" s="1556"/>
      <c r="AC22" s="1557"/>
      <c r="AD22" s="1557"/>
      <c r="AE22" s="1557"/>
      <c r="AF22" s="1557"/>
      <c r="AG22" s="1557"/>
      <c r="AH22" s="1557"/>
      <c r="AI22" s="1557"/>
      <c r="AJ22" s="1558"/>
      <c r="AK22" s="133"/>
      <c r="AL22" s="347" t="str">
        <f t="shared" si="6"/>
        <v/>
      </c>
      <c r="AM22" s="347"/>
      <c r="AN22" s="347"/>
      <c r="AO22" s="347"/>
      <c r="AP22" s="22">
        <v>18</v>
      </c>
      <c r="AQ22" s="26">
        <v>9</v>
      </c>
      <c r="AR22" s="22"/>
      <c r="AX22" s="1542">
        <v>1</v>
      </c>
      <c r="AY22" s="1542"/>
      <c r="AZ22" s="1542"/>
      <c r="BA22" s="1541"/>
      <c r="BB22" s="1541"/>
      <c r="BC22" s="1541"/>
      <c r="BD22" s="1542" t="str">
        <f t="shared" si="7"/>
        <v>夜間看護体制加算（Ⅰ）</v>
      </c>
      <c r="BE22" s="1542"/>
      <c r="BF22" s="1542"/>
      <c r="BG22" s="1542"/>
      <c r="BH22" s="1542" t="str">
        <f t="shared" si="8"/>
        <v>夜間看護体制加算（Ⅰ）</v>
      </c>
      <c r="BI22" s="1542"/>
      <c r="BJ22" s="1542"/>
      <c r="BK22" s="1542"/>
    </row>
    <row r="23" spans="1:63" s="18" customFormat="1" ht="15" customHeight="1">
      <c r="A23" s="1545" t="s">
        <v>524</v>
      </c>
      <c r="B23" s="1546"/>
      <c r="C23" s="1546"/>
      <c r="D23" s="1546"/>
      <c r="E23" s="1546"/>
      <c r="F23" s="1546"/>
      <c r="G23" s="1546"/>
      <c r="H23" s="1546"/>
      <c r="I23" s="1547"/>
      <c r="J23" s="1548" t="s">
        <v>806</v>
      </c>
      <c r="K23" s="1549"/>
      <c r="L23" s="1550"/>
      <c r="M23" s="1551">
        <f>IF(J23="あり",AP23,"")</f>
        <v>120</v>
      </c>
      <c r="N23" s="1552"/>
      <c r="O23" s="1553"/>
      <c r="P23" s="1551">
        <f>IF($M23="","",ROUNDDOWN(M23*$P$2,0))</f>
        <v>1254</v>
      </c>
      <c r="Q23" s="1552"/>
      <c r="R23" s="1553"/>
      <c r="S23" s="1551">
        <f>IF(M23="","",P23-ROUNDDOWN(P23/10*9,0))</f>
        <v>126</v>
      </c>
      <c r="T23" s="1552"/>
      <c r="U23" s="1553"/>
      <c r="V23" s="1551">
        <f>IF(M23="","",ROUNDDOWN($M23*$P$2*V$14,0))</f>
        <v>37620</v>
      </c>
      <c r="W23" s="1552"/>
      <c r="X23" s="1553"/>
      <c r="Y23" s="1551">
        <f t="shared" si="5"/>
        <v>3762</v>
      </c>
      <c r="Z23" s="1552"/>
      <c r="AA23" s="1553"/>
      <c r="AB23" s="1556"/>
      <c r="AC23" s="1557"/>
      <c r="AD23" s="1557"/>
      <c r="AE23" s="1557"/>
      <c r="AF23" s="1557"/>
      <c r="AG23" s="1557"/>
      <c r="AH23" s="1557"/>
      <c r="AI23" s="1557"/>
      <c r="AJ23" s="1558"/>
      <c r="AK23" s="133"/>
      <c r="AL23" s="347" t="str">
        <f t="shared" si="6"/>
        <v/>
      </c>
      <c r="AM23" s="347"/>
      <c r="AN23" s="347"/>
      <c r="AO23" s="347"/>
      <c r="AP23" s="22">
        <v>120</v>
      </c>
      <c r="AQ23" s="26"/>
      <c r="AR23" s="22"/>
      <c r="AX23" s="1542">
        <v>1</v>
      </c>
      <c r="AY23" s="1542"/>
      <c r="AZ23" s="1542"/>
      <c r="BA23" s="1541">
        <v>1</v>
      </c>
      <c r="BB23" s="1541"/>
      <c r="BC23" s="1541"/>
      <c r="BD23" s="1542" t="str">
        <f t="shared" si="7"/>
        <v>若年性認知症入居者受入加算</v>
      </c>
      <c r="BE23" s="1542"/>
      <c r="BF23" s="1542"/>
      <c r="BG23" s="1542"/>
      <c r="BH23" s="1542" t="str">
        <f t="shared" si="8"/>
        <v>若年性認知症入居者受入加算</v>
      </c>
      <c r="BI23" s="1542"/>
      <c r="BJ23" s="1542"/>
      <c r="BK23" s="1542"/>
    </row>
    <row r="24" spans="1:63" s="18" customFormat="1" ht="15" customHeight="1">
      <c r="A24" s="1545" t="s">
        <v>620</v>
      </c>
      <c r="B24" s="1546"/>
      <c r="C24" s="1546"/>
      <c r="D24" s="1546"/>
      <c r="E24" s="1546"/>
      <c r="F24" s="1546"/>
      <c r="G24" s="1546"/>
      <c r="H24" s="1546"/>
      <c r="I24" s="1547"/>
      <c r="J24" s="1548" t="s">
        <v>897</v>
      </c>
      <c r="K24" s="1549"/>
      <c r="L24" s="1550"/>
      <c r="M24" s="1551">
        <f>IF(J24="（Ⅰ）",AP24,IF(J24="（Ⅱ）",AQ24,""))</f>
        <v>100</v>
      </c>
      <c r="N24" s="1552"/>
      <c r="O24" s="1553"/>
      <c r="P24" s="1551" t="str">
        <f>IF($M24="","","-")</f>
        <v>-</v>
      </c>
      <c r="Q24" s="1552"/>
      <c r="R24" s="1553"/>
      <c r="S24" s="1551" t="str">
        <f>IF($M24="","","-")</f>
        <v>-</v>
      </c>
      <c r="T24" s="1552"/>
      <c r="U24" s="1553"/>
      <c r="V24" s="1551">
        <f>IF(M24="","",ROUNDDOWN($M24*$P$2,0))</f>
        <v>1045</v>
      </c>
      <c r="W24" s="1552"/>
      <c r="X24" s="1553"/>
      <c r="Y24" s="1551">
        <f t="shared" si="5"/>
        <v>105</v>
      </c>
      <c r="Z24" s="1552"/>
      <c r="AA24" s="1553"/>
      <c r="AB24" s="1668" t="s">
        <v>1088</v>
      </c>
      <c r="AC24" s="1669"/>
      <c r="AD24" s="1669"/>
      <c r="AE24" s="1669"/>
      <c r="AF24" s="1669"/>
      <c r="AG24" s="1669"/>
      <c r="AH24" s="1669"/>
      <c r="AI24" s="1669"/>
      <c r="AJ24" s="1670"/>
      <c r="AK24" s="133"/>
      <c r="AL24" s="347" t="str">
        <f t="shared" si="6"/>
        <v/>
      </c>
      <c r="AM24" s="347"/>
      <c r="AN24" s="347"/>
      <c r="AO24" s="347"/>
      <c r="AP24" s="22">
        <v>100</v>
      </c>
      <c r="AQ24" s="26">
        <v>40</v>
      </c>
      <c r="AR24" s="22"/>
      <c r="AX24" s="1542">
        <v>1</v>
      </c>
      <c r="AY24" s="1542"/>
      <c r="AZ24" s="1542"/>
      <c r="BA24" s="1541">
        <v>1</v>
      </c>
      <c r="BB24" s="1541"/>
      <c r="BC24" s="1541"/>
      <c r="BD24" s="1542" t="str">
        <f t="shared" si="7"/>
        <v>協力医療機関連携加算（Ⅰ）</v>
      </c>
      <c r="BE24" s="1542"/>
      <c r="BF24" s="1542"/>
      <c r="BG24" s="1542"/>
      <c r="BH24" s="1542" t="str">
        <f t="shared" si="8"/>
        <v>協力医療機関連携加算（Ⅰ）</v>
      </c>
      <c r="BI24" s="1542"/>
      <c r="BJ24" s="1542"/>
      <c r="BK24" s="1542"/>
    </row>
    <row r="25" spans="1:63" s="18" customFormat="1" ht="15" customHeight="1">
      <c r="A25" s="1545" t="s">
        <v>556</v>
      </c>
      <c r="B25" s="1546"/>
      <c r="C25" s="1546"/>
      <c r="D25" s="1546"/>
      <c r="E25" s="1546"/>
      <c r="F25" s="1546"/>
      <c r="G25" s="1546"/>
      <c r="H25" s="1546"/>
      <c r="I25" s="1547"/>
      <c r="J25" s="1548" t="s">
        <v>806</v>
      </c>
      <c r="K25" s="1549"/>
      <c r="L25" s="1550"/>
      <c r="M25" s="1551">
        <f>IF(J25="あり",AP25,"")</f>
        <v>20</v>
      </c>
      <c r="N25" s="1552"/>
      <c r="O25" s="1553"/>
      <c r="P25" s="1551">
        <f>IF($M25="","",ROUNDDOWN(M25*$P$2,0))</f>
        <v>209</v>
      </c>
      <c r="Q25" s="1552"/>
      <c r="R25" s="1553"/>
      <c r="S25" s="1551">
        <f>IF(M25="","",P25-ROUNDDOWN(P25/10*9,0))</f>
        <v>21</v>
      </c>
      <c r="T25" s="1552"/>
      <c r="U25" s="1553"/>
      <c r="V25" s="1551" t="str">
        <f>IF($M25="","","-")</f>
        <v>-</v>
      </c>
      <c r="W25" s="1552"/>
      <c r="X25" s="1553"/>
      <c r="Y25" s="1551" t="str">
        <f>IF($M25="","","-")</f>
        <v>-</v>
      </c>
      <c r="Z25" s="1552"/>
      <c r="AA25" s="1553"/>
      <c r="AB25" s="1556"/>
      <c r="AC25" s="1557"/>
      <c r="AD25" s="1557"/>
      <c r="AE25" s="1557"/>
      <c r="AF25" s="1557"/>
      <c r="AG25" s="1557"/>
      <c r="AH25" s="1557"/>
      <c r="AI25" s="1557"/>
      <c r="AJ25" s="1558"/>
      <c r="AK25" s="133"/>
      <c r="AL25" s="347" t="str">
        <f t="shared" si="6"/>
        <v/>
      </c>
      <c r="AM25" s="347"/>
      <c r="AN25" s="347"/>
      <c r="AO25" s="347"/>
      <c r="AP25" s="22">
        <v>20</v>
      </c>
      <c r="AQ25" s="22"/>
      <c r="AR25" s="22"/>
      <c r="AX25" s="1542">
        <v>1</v>
      </c>
      <c r="AY25" s="1542"/>
      <c r="AZ25" s="1542"/>
      <c r="BA25" s="1541">
        <v>1</v>
      </c>
      <c r="BB25" s="1541"/>
      <c r="BC25" s="1541"/>
      <c r="BD25" s="1542" t="str">
        <f t="shared" si="7"/>
        <v>口腔・栄養スクリーニング加算</v>
      </c>
      <c r="BE25" s="1542"/>
      <c r="BF25" s="1542"/>
      <c r="BG25" s="1542"/>
      <c r="BH25" s="1542" t="str">
        <f t="shared" si="8"/>
        <v>口腔・栄養スクリーニング加算</v>
      </c>
      <c r="BI25" s="1542"/>
      <c r="BJ25" s="1542"/>
      <c r="BK25" s="1542"/>
    </row>
    <row r="26" spans="1:63" s="18" customFormat="1" ht="15" customHeight="1">
      <c r="A26" s="1545" t="s">
        <v>561</v>
      </c>
      <c r="B26" s="1546"/>
      <c r="C26" s="1546"/>
      <c r="D26" s="1546"/>
      <c r="E26" s="1546"/>
      <c r="F26" s="1546"/>
      <c r="G26" s="1546"/>
      <c r="H26" s="1546"/>
      <c r="I26" s="1547"/>
      <c r="J26" s="1548" t="s">
        <v>806</v>
      </c>
      <c r="K26" s="1549"/>
      <c r="L26" s="1550"/>
      <c r="M26" s="1551">
        <f>IF(J26="あり",AP26,"")</f>
        <v>40</v>
      </c>
      <c r="N26" s="1552"/>
      <c r="O26" s="1553"/>
      <c r="P26" s="1551" t="str">
        <f>IF($M26="","","-")</f>
        <v>-</v>
      </c>
      <c r="Q26" s="1552"/>
      <c r="R26" s="1553"/>
      <c r="S26" s="1551" t="str">
        <f>IF($M26="","","-")</f>
        <v>-</v>
      </c>
      <c r="T26" s="1552"/>
      <c r="U26" s="1553"/>
      <c r="V26" s="1551">
        <f>IF(M26="","",ROUNDDOWN($M26*$P$2,0))</f>
        <v>418</v>
      </c>
      <c r="W26" s="1552"/>
      <c r="X26" s="1553"/>
      <c r="Y26" s="1551">
        <f>IF(M26="","",V26-ROUNDDOWN(V26/10*9,0))</f>
        <v>42</v>
      </c>
      <c r="Z26" s="1552"/>
      <c r="AA26" s="1553"/>
      <c r="AB26" s="1556"/>
      <c r="AC26" s="1557"/>
      <c r="AD26" s="1557"/>
      <c r="AE26" s="1557"/>
      <c r="AF26" s="1557"/>
      <c r="AG26" s="1557"/>
      <c r="AH26" s="1557"/>
      <c r="AI26" s="1557"/>
      <c r="AJ26" s="1558"/>
      <c r="AK26" s="133"/>
      <c r="AL26" s="347" t="str">
        <f t="shared" si="6"/>
        <v/>
      </c>
      <c r="AM26" s="347"/>
      <c r="AN26" s="347"/>
      <c r="AO26" s="347"/>
      <c r="AP26" s="22">
        <v>40</v>
      </c>
      <c r="AQ26" s="22"/>
      <c r="AR26" s="22"/>
      <c r="AX26" s="1542">
        <v>1</v>
      </c>
      <c r="AY26" s="1542"/>
      <c r="AZ26" s="1542"/>
      <c r="BA26" s="1541">
        <v>1</v>
      </c>
      <c r="BB26" s="1541"/>
      <c r="BC26" s="1541"/>
      <c r="BD26" s="1542" t="str">
        <f t="shared" si="7"/>
        <v>科学的介護推進体制加算</v>
      </c>
      <c r="BE26" s="1542"/>
      <c r="BF26" s="1542"/>
      <c r="BG26" s="1542"/>
      <c r="BH26" s="1542" t="str">
        <f t="shared" si="8"/>
        <v>科学的介護推進体制加算</v>
      </c>
      <c r="BI26" s="1542"/>
      <c r="BJ26" s="1542"/>
      <c r="BK26" s="1542"/>
    </row>
    <row r="27" spans="1:63" s="18" customFormat="1" ht="15" customHeight="1">
      <c r="A27" s="1545" t="s">
        <v>526</v>
      </c>
      <c r="B27" s="1546"/>
      <c r="C27" s="1546"/>
      <c r="D27" s="1546"/>
      <c r="E27" s="1546"/>
      <c r="F27" s="1546"/>
      <c r="G27" s="1546"/>
      <c r="H27" s="1546"/>
      <c r="I27" s="1547"/>
      <c r="J27" s="1548" t="s">
        <v>806</v>
      </c>
      <c r="K27" s="1549"/>
      <c r="L27" s="1550"/>
      <c r="M27" s="1551">
        <f>IF(J27="あり",AP27,"")</f>
        <v>30</v>
      </c>
      <c r="N27" s="1552"/>
      <c r="O27" s="1553"/>
      <c r="P27" s="1551">
        <f t="shared" ref="P27:P33" si="9">IF($M27="","",ROUNDDOWN(M27*$P$2,0))</f>
        <v>313</v>
      </c>
      <c r="Q27" s="1552"/>
      <c r="R27" s="1553"/>
      <c r="S27" s="1551">
        <f t="shared" ref="S27:S33" si="10">IF(M27="","",P27-ROUNDDOWN(P27/10*9,0))</f>
        <v>32</v>
      </c>
      <c r="T27" s="1552"/>
      <c r="U27" s="1553"/>
      <c r="V27" s="1551">
        <f>IF(M27="","",ROUNDDOWN($M27*$P$2*V$14,0))</f>
        <v>9405</v>
      </c>
      <c r="W27" s="1552"/>
      <c r="X27" s="1553"/>
      <c r="Y27" s="1551">
        <f>IF(M27="","",V27-ROUNDDOWN(V27/10*9,0))</f>
        <v>941</v>
      </c>
      <c r="Z27" s="1552"/>
      <c r="AA27" s="1553"/>
      <c r="AB27" s="1556"/>
      <c r="AC27" s="1557"/>
      <c r="AD27" s="1557"/>
      <c r="AE27" s="1557"/>
      <c r="AF27" s="1557"/>
      <c r="AG27" s="1557"/>
      <c r="AH27" s="1557"/>
      <c r="AI27" s="1557"/>
      <c r="AJ27" s="1558"/>
      <c r="AK27" s="133"/>
      <c r="AL27" s="347" t="str">
        <f t="shared" si="6"/>
        <v/>
      </c>
      <c r="AM27" s="347"/>
      <c r="AN27" s="347"/>
      <c r="AO27" s="347"/>
      <c r="AP27" s="18">
        <v>30</v>
      </c>
      <c r="AQ27" s="22"/>
      <c r="AR27" s="22"/>
      <c r="AX27" s="1542">
        <v>1</v>
      </c>
      <c r="AY27" s="1542"/>
      <c r="AZ27" s="1542"/>
      <c r="BA27" s="1541"/>
      <c r="BB27" s="1541"/>
      <c r="BC27" s="1541"/>
      <c r="BD27" s="1542" t="str">
        <f t="shared" si="7"/>
        <v>退院・退所時連携加算</v>
      </c>
      <c r="BE27" s="1542"/>
      <c r="BF27" s="1542"/>
      <c r="BG27" s="1542"/>
      <c r="BH27" s="1542" t="str">
        <f t="shared" si="8"/>
        <v>退院・退所時連携加算</v>
      </c>
      <c r="BI27" s="1542"/>
      <c r="BJ27" s="1542"/>
      <c r="BK27" s="1542"/>
    </row>
    <row r="28" spans="1:63" ht="15" customHeight="1">
      <c r="A28" s="1545" t="s">
        <v>613</v>
      </c>
      <c r="B28" s="1546"/>
      <c r="C28" s="1546"/>
      <c r="D28" s="1546"/>
      <c r="E28" s="1546"/>
      <c r="F28" s="1546"/>
      <c r="G28" s="1546"/>
      <c r="H28" s="1546"/>
      <c r="I28" s="1547"/>
      <c r="J28" s="1548" t="s">
        <v>806</v>
      </c>
      <c r="K28" s="1549"/>
      <c r="L28" s="1550"/>
      <c r="M28" s="1551">
        <f>IF(J28="あり",AP28,"")</f>
        <v>250</v>
      </c>
      <c r="N28" s="1552"/>
      <c r="O28" s="1553"/>
      <c r="P28" s="1551">
        <f t="shared" si="9"/>
        <v>2612</v>
      </c>
      <c r="Q28" s="1552"/>
      <c r="R28" s="1553"/>
      <c r="S28" s="1551">
        <f t="shared" si="10"/>
        <v>262</v>
      </c>
      <c r="T28" s="1552"/>
      <c r="U28" s="1553"/>
      <c r="V28" s="1551" t="str">
        <f>IF($M28="","","-")</f>
        <v>-</v>
      </c>
      <c r="W28" s="1552"/>
      <c r="X28" s="1553"/>
      <c r="Y28" s="1551" t="str">
        <f>IF($M28="","","-")</f>
        <v>-</v>
      </c>
      <c r="Z28" s="1552"/>
      <c r="AA28" s="1553"/>
      <c r="AB28" s="1556"/>
      <c r="AC28" s="1557"/>
      <c r="AD28" s="1557"/>
      <c r="AE28" s="1557"/>
      <c r="AF28" s="1557"/>
      <c r="AG28" s="1557"/>
      <c r="AH28" s="1557"/>
      <c r="AI28" s="1557"/>
      <c r="AJ28" s="1558"/>
      <c r="AK28" s="133"/>
      <c r="AL28" s="347" t="str">
        <f t="shared" si="6"/>
        <v/>
      </c>
      <c r="AM28" s="347"/>
      <c r="AN28" s="347"/>
      <c r="AO28" s="347"/>
      <c r="AP28" s="22">
        <v>250</v>
      </c>
      <c r="AQ28" s="22"/>
      <c r="AR28" s="22"/>
      <c r="AX28" s="1542">
        <v>1</v>
      </c>
      <c r="AY28" s="1542"/>
      <c r="AZ28" s="1542"/>
      <c r="BA28" s="1541">
        <v>1</v>
      </c>
      <c r="BB28" s="1541"/>
      <c r="BC28" s="1541"/>
      <c r="BD28" s="1542" t="str">
        <f t="shared" si="7"/>
        <v>退居時情報提供加算</v>
      </c>
      <c r="BE28" s="1542"/>
      <c r="BF28" s="1542"/>
      <c r="BG28" s="1542"/>
      <c r="BH28" s="1542" t="str">
        <f t="shared" si="8"/>
        <v>退居時情報提供加算</v>
      </c>
      <c r="BI28" s="1542"/>
      <c r="BJ28" s="1542"/>
      <c r="BK28" s="1542"/>
    </row>
    <row r="29" spans="1:63" ht="32.25" customHeight="1">
      <c r="A29" s="1661" t="s">
        <v>97</v>
      </c>
      <c r="B29" s="1662"/>
      <c r="C29" s="1662"/>
      <c r="D29" s="1662"/>
      <c r="E29" s="1662"/>
      <c r="F29" s="1662"/>
      <c r="G29" s="1662"/>
      <c r="H29" s="1662"/>
      <c r="I29" s="1662"/>
      <c r="J29" s="1570" t="s">
        <v>897</v>
      </c>
      <c r="K29" s="1571"/>
      <c r="L29" s="1572"/>
      <c r="M29" s="1551">
        <f>IF(J29="（Ⅰ）",AP29,IF(J29="（Ⅱ）",AQ29,""))</f>
        <v>72</v>
      </c>
      <c r="N29" s="1552"/>
      <c r="O29" s="1553"/>
      <c r="P29" s="1551">
        <f t="shared" si="9"/>
        <v>752</v>
      </c>
      <c r="Q29" s="1552"/>
      <c r="R29" s="1553"/>
      <c r="S29" s="1551">
        <f t="shared" si="10"/>
        <v>76</v>
      </c>
      <c r="T29" s="1552"/>
      <c r="U29" s="1553"/>
      <c r="V29" s="1551" t="str">
        <f>IF($M29="","","-")</f>
        <v>-</v>
      </c>
      <c r="W29" s="1552"/>
      <c r="X29" s="1553"/>
      <c r="Y29" s="1551" t="str">
        <f>IF($M29="","","-")</f>
        <v>-</v>
      </c>
      <c r="Z29" s="1552"/>
      <c r="AA29" s="1553"/>
      <c r="AB29" s="1561" t="s">
        <v>1089</v>
      </c>
      <c r="AC29" s="1562"/>
      <c r="AD29" s="1562"/>
      <c r="AE29" s="1562"/>
      <c r="AF29" s="1562"/>
      <c r="AG29" s="1562"/>
      <c r="AH29" s="1562"/>
      <c r="AI29" s="1562"/>
      <c r="AJ29" s="1563"/>
      <c r="AK29" s="133"/>
      <c r="AL29" s="725" t="str">
        <f t="shared" si="6"/>
        <v/>
      </c>
      <c r="AM29" s="726"/>
      <c r="AN29" s="726"/>
      <c r="AO29" s="727"/>
      <c r="AP29" s="22">
        <v>72</v>
      </c>
      <c r="AQ29" s="22">
        <v>572</v>
      </c>
      <c r="AR29" s="26"/>
      <c r="AX29" s="1542">
        <v>1</v>
      </c>
      <c r="AY29" s="1542"/>
      <c r="AZ29" s="1542"/>
      <c r="BA29" s="1541"/>
      <c r="BB29" s="1541"/>
      <c r="BC29" s="1541"/>
      <c r="BD29" s="1544" t="s">
        <v>669</v>
      </c>
      <c r="BE29" s="1544"/>
      <c r="BF29" s="1544"/>
      <c r="BG29" s="1544"/>
      <c r="BH29" s="1542" t="str">
        <f t="shared" si="8"/>
        <v>看取り介護加算（Ⅰ）
（死亡日以前31日以上45日以下）</v>
      </c>
      <c r="BI29" s="1542"/>
      <c r="BJ29" s="1542"/>
      <c r="BK29" s="1542"/>
    </row>
    <row r="30" spans="1:63" ht="32.25" customHeight="1">
      <c r="A30" s="1661"/>
      <c r="B30" s="1662"/>
      <c r="C30" s="1662"/>
      <c r="D30" s="1662"/>
      <c r="E30" s="1662"/>
      <c r="F30" s="1662"/>
      <c r="G30" s="1662"/>
      <c r="H30" s="1662"/>
      <c r="I30" s="1662"/>
      <c r="J30" s="1573"/>
      <c r="K30" s="1574"/>
      <c r="L30" s="1575"/>
      <c r="M30" s="1551">
        <f>IF(J29="（Ⅰ）",AP30,IF(J29="（Ⅱ）",AQ30,""))</f>
        <v>144</v>
      </c>
      <c r="N30" s="1552"/>
      <c r="O30" s="1553"/>
      <c r="P30" s="1551">
        <f t="shared" si="9"/>
        <v>1504</v>
      </c>
      <c r="Q30" s="1552"/>
      <c r="R30" s="1553"/>
      <c r="S30" s="1551">
        <f t="shared" si="10"/>
        <v>151</v>
      </c>
      <c r="T30" s="1552"/>
      <c r="U30" s="1553"/>
      <c r="V30" s="1551" t="str">
        <f>IF($M30="","","-")</f>
        <v>-</v>
      </c>
      <c r="W30" s="1552"/>
      <c r="X30" s="1553"/>
      <c r="Y30" s="1551" t="str">
        <f>IF($M30="","","-")</f>
        <v>-</v>
      </c>
      <c r="Z30" s="1552"/>
      <c r="AA30" s="1553"/>
      <c r="AB30" s="1561" t="s">
        <v>1090</v>
      </c>
      <c r="AC30" s="1562"/>
      <c r="AD30" s="1562"/>
      <c r="AE30" s="1562"/>
      <c r="AF30" s="1562"/>
      <c r="AG30" s="1562"/>
      <c r="AH30" s="1562"/>
      <c r="AI30" s="1562"/>
      <c r="AJ30" s="1563"/>
      <c r="AK30" s="133"/>
      <c r="AL30" s="728"/>
      <c r="AM30" s="729"/>
      <c r="AN30" s="729"/>
      <c r="AO30" s="730"/>
      <c r="AP30" s="22">
        <v>144</v>
      </c>
      <c r="AQ30" s="22">
        <v>644</v>
      </c>
      <c r="AR30" s="26"/>
      <c r="AX30" s="1542"/>
      <c r="AY30" s="1542"/>
      <c r="AZ30" s="1542"/>
      <c r="BA30" s="1541"/>
      <c r="BB30" s="1541"/>
      <c r="BC30" s="1541"/>
      <c r="BD30" s="1544" t="s">
        <v>670</v>
      </c>
      <c r="BE30" s="1544"/>
      <c r="BF30" s="1544"/>
      <c r="BG30" s="1544"/>
      <c r="BH30" s="1542" t="str">
        <f>IF(OR(J29="",J29="なし"),"",BD30)</f>
        <v>看取り介護加算（Ⅰ）
（死亡日以前4日以上30日以下）</v>
      </c>
      <c r="BI30" s="1542"/>
      <c r="BJ30" s="1542"/>
      <c r="BK30" s="1542"/>
    </row>
    <row r="31" spans="1:63" s="18" customFormat="1" ht="32.25" customHeight="1">
      <c r="A31" s="1661"/>
      <c r="B31" s="1662"/>
      <c r="C31" s="1662"/>
      <c r="D31" s="1662"/>
      <c r="E31" s="1662"/>
      <c r="F31" s="1662"/>
      <c r="G31" s="1662"/>
      <c r="H31" s="1662"/>
      <c r="I31" s="1662"/>
      <c r="J31" s="1573"/>
      <c r="K31" s="1574"/>
      <c r="L31" s="1575"/>
      <c r="M31" s="1551">
        <f>IF(J29="（Ⅰ）",AP31,IF(J29="（Ⅱ）",AQ31,""))</f>
        <v>680</v>
      </c>
      <c r="N31" s="1552"/>
      <c r="O31" s="1553"/>
      <c r="P31" s="1551">
        <f t="shared" si="9"/>
        <v>7106</v>
      </c>
      <c r="Q31" s="1552"/>
      <c r="R31" s="1553"/>
      <c r="S31" s="1551">
        <f t="shared" si="10"/>
        <v>711</v>
      </c>
      <c r="T31" s="1552"/>
      <c r="U31" s="1553"/>
      <c r="V31" s="1551" t="str">
        <f>IF($M31="","","-")</f>
        <v>-</v>
      </c>
      <c r="W31" s="1552"/>
      <c r="X31" s="1553"/>
      <c r="Y31" s="1551" t="str">
        <f>IF($M31="","","-")</f>
        <v>-</v>
      </c>
      <c r="Z31" s="1552"/>
      <c r="AA31" s="1553"/>
      <c r="AB31" s="1561" t="s">
        <v>1091</v>
      </c>
      <c r="AC31" s="1562"/>
      <c r="AD31" s="1562"/>
      <c r="AE31" s="1562"/>
      <c r="AF31" s="1562"/>
      <c r="AG31" s="1562"/>
      <c r="AH31" s="1562"/>
      <c r="AI31" s="1562"/>
      <c r="AJ31" s="1563"/>
      <c r="AK31" s="133"/>
      <c r="AL31" s="728"/>
      <c r="AM31" s="729"/>
      <c r="AN31" s="729"/>
      <c r="AO31" s="730"/>
      <c r="AP31" s="22">
        <v>680</v>
      </c>
      <c r="AQ31" s="22">
        <v>1180</v>
      </c>
      <c r="AR31" s="26"/>
      <c r="AX31" s="1542"/>
      <c r="AY31" s="1542"/>
      <c r="AZ31" s="1542"/>
      <c r="BA31" s="1541"/>
      <c r="BB31" s="1541"/>
      <c r="BC31" s="1541"/>
      <c r="BD31" s="1544" t="s">
        <v>671</v>
      </c>
      <c r="BE31" s="1544"/>
      <c r="BF31" s="1544"/>
      <c r="BG31" s="1544"/>
      <c r="BH31" s="1542" t="str">
        <f>IF(OR(J29="",J29="なし"),"",BD31)</f>
        <v>看取り介護加算（Ⅰ）
（死亡日以前2日又は3日）</v>
      </c>
      <c r="BI31" s="1542"/>
      <c r="BJ31" s="1542"/>
      <c r="BK31" s="1542"/>
    </row>
    <row r="32" spans="1:63" ht="20.25" customHeight="1">
      <c r="A32" s="1661"/>
      <c r="B32" s="1662"/>
      <c r="C32" s="1662"/>
      <c r="D32" s="1662"/>
      <c r="E32" s="1662"/>
      <c r="F32" s="1662"/>
      <c r="G32" s="1662"/>
      <c r="H32" s="1662"/>
      <c r="I32" s="1662"/>
      <c r="J32" s="1576"/>
      <c r="K32" s="1577"/>
      <c r="L32" s="1578"/>
      <c r="M32" s="1551">
        <f>IF(J29="（Ⅰ）",AP32,IF(J29="（Ⅱ）",AQ32,""))</f>
        <v>1280</v>
      </c>
      <c r="N32" s="1552"/>
      <c r="O32" s="1553"/>
      <c r="P32" s="1551">
        <f t="shared" si="9"/>
        <v>13376</v>
      </c>
      <c r="Q32" s="1552"/>
      <c r="R32" s="1553"/>
      <c r="S32" s="1551">
        <f t="shared" si="10"/>
        <v>1338</v>
      </c>
      <c r="T32" s="1552"/>
      <c r="U32" s="1553"/>
      <c r="V32" s="1551" t="str">
        <f>IF($M32="","","-")</f>
        <v>-</v>
      </c>
      <c r="W32" s="1552"/>
      <c r="X32" s="1553"/>
      <c r="Y32" s="1551" t="str">
        <f>IF($M32="","","-")</f>
        <v>-</v>
      </c>
      <c r="Z32" s="1552"/>
      <c r="AA32" s="1553"/>
      <c r="AB32" s="1561" t="s">
        <v>1092</v>
      </c>
      <c r="AC32" s="1562"/>
      <c r="AD32" s="1562"/>
      <c r="AE32" s="1562"/>
      <c r="AF32" s="1562"/>
      <c r="AG32" s="1562"/>
      <c r="AH32" s="1562"/>
      <c r="AI32" s="1562"/>
      <c r="AJ32" s="1563"/>
      <c r="AK32" s="133"/>
      <c r="AL32" s="731"/>
      <c r="AM32" s="732"/>
      <c r="AN32" s="732"/>
      <c r="AO32" s="733"/>
      <c r="AP32" s="168">
        <v>1280</v>
      </c>
      <c r="AQ32" s="168">
        <v>1780</v>
      </c>
      <c r="AR32" s="168"/>
      <c r="AX32" s="1542"/>
      <c r="AY32" s="1542"/>
      <c r="AZ32" s="1542"/>
      <c r="BA32" s="1541"/>
      <c r="BB32" s="1541"/>
      <c r="BC32" s="1541"/>
      <c r="BD32" s="1544" t="s">
        <v>580</v>
      </c>
      <c r="BE32" s="1544"/>
      <c r="BF32" s="1544"/>
      <c r="BG32" s="1544"/>
      <c r="BH32" s="1542" t="str">
        <f>IF(OR(J29="",J29="なし"),"",BD32)</f>
        <v>看取り介護加算（Ⅰ）
（死亡日）</v>
      </c>
      <c r="BI32" s="1542"/>
      <c r="BJ32" s="1542"/>
      <c r="BK32" s="1542"/>
    </row>
    <row r="33" spans="1:63" ht="15" customHeight="1">
      <c r="A33" s="1639" t="s">
        <v>98</v>
      </c>
      <c r="B33" s="1640"/>
      <c r="C33" s="1640"/>
      <c r="D33" s="1640"/>
      <c r="E33" s="1640"/>
      <c r="F33" s="1640"/>
      <c r="G33" s="1640"/>
      <c r="H33" s="1640"/>
      <c r="I33" s="1640"/>
      <c r="J33" s="1548" t="s">
        <v>897</v>
      </c>
      <c r="K33" s="1549"/>
      <c r="L33" s="1550"/>
      <c r="M33" s="1551">
        <f>IF(J33="（Ⅰ）",AP33,IF(J33="（Ⅱ）",AQ33,""))</f>
        <v>3</v>
      </c>
      <c r="N33" s="1552"/>
      <c r="O33" s="1553"/>
      <c r="P33" s="1551">
        <f t="shared" si="9"/>
        <v>31</v>
      </c>
      <c r="Q33" s="1552"/>
      <c r="R33" s="1553"/>
      <c r="S33" s="1551">
        <f t="shared" si="10"/>
        <v>4</v>
      </c>
      <c r="T33" s="1552"/>
      <c r="U33" s="1553"/>
      <c r="V33" s="1551">
        <f>IF(M33="","",ROUNDDOWN($M33*$P$2*V$14,0))</f>
        <v>940</v>
      </c>
      <c r="W33" s="1552"/>
      <c r="X33" s="1553"/>
      <c r="Y33" s="1551">
        <f>IF(M33="","",V33-ROUNDDOWN(V33/10*9,0))</f>
        <v>94</v>
      </c>
      <c r="Z33" s="1552"/>
      <c r="AA33" s="1553"/>
      <c r="AB33" s="1556"/>
      <c r="AC33" s="1557"/>
      <c r="AD33" s="1557"/>
      <c r="AE33" s="1557"/>
      <c r="AF33" s="1557"/>
      <c r="AG33" s="1557"/>
      <c r="AH33" s="1557"/>
      <c r="AI33" s="1557"/>
      <c r="AJ33" s="1558"/>
      <c r="AK33" s="133"/>
      <c r="AL33" s="347" t="str">
        <f t="shared" ref="AL33:AL39" si="11">IF(J33="","未記入","")</f>
        <v/>
      </c>
      <c r="AM33" s="347"/>
      <c r="AN33" s="347"/>
      <c r="AO33" s="347"/>
      <c r="AP33" s="168">
        <v>3</v>
      </c>
      <c r="AQ33" s="168">
        <v>4</v>
      </c>
      <c r="AR33" s="136"/>
      <c r="AX33" s="1542">
        <v>1</v>
      </c>
      <c r="AY33" s="1542"/>
      <c r="AZ33" s="1542"/>
      <c r="BA33" s="1541">
        <v>1</v>
      </c>
      <c r="BB33" s="1542"/>
      <c r="BC33" s="1543"/>
      <c r="BD33" s="1542" t="str">
        <f t="shared" ref="BD33:BD39" si="12">A33&amp;IF(OR(J33="あり",J33="なし"),"",J33)</f>
        <v>認知症専門ケア加算（Ⅰ）</v>
      </c>
      <c r="BE33" s="1542"/>
      <c r="BF33" s="1542"/>
      <c r="BG33" s="1542"/>
      <c r="BH33" s="1542" t="str">
        <f t="shared" ref="BH33:BH39" si="13">IF(OR(J33="",J33="なし"),"",BD33)</f>
        <v>認知症専門ケア加算（Ⅰ）</v>
      </c>
      <c r="BI33" s="1542"/>
      <c r="BJ33" s="1542"/>
      <c r="BK33" s="1542"/>
    </row>
    <row r="34" spans="1:63" ht="32.25" customHeight="1">
      <c r="A34" s="1639" t="s">
        <v>621</v>
      </c>
      <c r="B34" s="1640"/>
      <c r="C34" s="1640"/>
      <c r="D34" s="1640"/>
      <c r="E34" s="1640"/>
      <c r="F34" s="1640"/>
      <c r="G34" s="1640"/>
      <c r="H34" s="1640"/>
      <c r="I34" s="1640"/>
      <c r="J34" s="1548" t="s">
        <v>806</v>
      </c>
      <c r="K34" s="1549"/>
      <c r="L34" s="1550"/>
      <c r="M34" s="1551">
        <f>IF(J34="あり",AP34,"")</f>
        <v>10</v>
      </c>
      <c r="N34" s="1552"/>
      <c r="O34" s="1553"/>
      <c r="P34" s="1551" t="str">
        <f>IF($M34="","","-")</f>
        <v>-</v>
      </c>
      <c r="Q34" s="1552"/>
      <c r="R34" s="1553"/>
      <c r="S34" s="1551" t="str">
        <f>IF($M34="","","-")</f>
        <v>-</v>
      </c>
      <c r="T34" s="1552"/>
      <c r="U34" s="1553"/>
      <c r="V34" s="1551">
        <f>IF(M34="","",ROUNDDOWN($M34*$P$2,0))</f>
        <v>104</v>
      </c>
      <c r="W34" s="1552"/>
      <c r="X34" s="1553"/>
      <c r="Y34" s="1551">
        <f>IF(M34="","",V34-ROUNDDOWN(V34/10*9,0))</f>
        <v>11</v>
      </c>
      <c r="Z34" s="1552"/>
      <c r="AA34" s="1553"/>
      <c r="AB34" s="1556"/>
      <c r="AC34" s="1557"/>
      <c r="AD34" s="1557"/>
      <c r="AE34" s="1557"/>
      <c r="AF34" s="1557"/>
      <c r="AG34" s="1557"/>
      <c r="AH34" s="1557"/>
      <c r="AI34" s="1557"/>
      <c r="AJ34" s="1558"/>
      <c r="AK34" s="133"/>
      <c r="AL34" s="347" t="str">
        <f t="shared" si="11"/>
        <v/>
      </c>
      <c r="AM34" s="347"/>
      <c r="AN34" s="347"/>
      <c r="AO34" s="347"/>
      <c r="AP34" s="168">
        <v>10</v>
      </c>
      <c r="AQ34" s="136"/>
      <c r="AR34" s="136"/>
      <c r="AX34" s="1542">
        <v>1</v>
      </c>
      <c r="AY34" s="1542"/>
      <c r="AZ34" s="1542"/>
      <c r="BA34" s="1541">
        <v>1</v>
      </c>
      <c r="BB34" s="1542"/>
      <c r="BC34" s="1543"/>
      <c r="BD34" s="1542" t="str">
        <f t="shared" si="12"/>
        <v>高齢者施設等感染対策向上加算（Ⅰ）</v>
      </c>
      <c r="BE34" s="1542"/>
      <c r="BF34" s="1542"/>
      <c r="BG34" s="1542"/>
      <c r="BH34" s="1542" t="str">
        <f t="shared" si="13"/>
        <v>高齢者施設等感染対策向上加算（Ⅰ）</v>
      </c>
      <c r="BI34" s="1542"/>
      <c r="BJ34" s="1542"/>
      <c r="BK34" s="1542"/>
    </row>
    <row r="35" spans="1:63" ht="32.25" customHeight="1">
      <c r="A35" s="1639" t="s">
        <v>622</v>
      </c>
      <c r="B35" s="1640"/>
      <c r="C35" s="1640"/>
      <c r="D35" s="1640"/>
      <c r="E35" s="1640"/>
      <c r="F35" s="1640"/>
      <c r="G35" s="1640"/>
      <c r="H35" s="1640"/>
      <c r="I35" s="1640"/>
      <c r="J35" s="1548" t="s">
        <v>806</v>
      </c>
      <c r="K35" s="1549"/>
      <c r="L35" s="1550"/>
      <c r="M35" s="1551">
        <f>IF(J35="あり",AP35,"")</f>
        <v>5</v>
      </c>
      <c r="N35" s="1552"/>
      <c r="O35" s="1553"/>
      <c r="P35" s="1551" t="str">
        <f>IF($M35="","","-")</f>
        <v>-</v>
      </c>
      <c r="Q35" s="1552"/>
      <c r="R35" s="1553"/>
      <c r="S35" s="1551" t="str">
        <f>IF($M35="","","-")</f>
        <v>-</v>
      </c>
      <c r="T35" s="1552"/>
      <c r="U35" s="1553"/>
      <c r="V35" s="1551">
        <f>IF(M35="","",ROUNDDOWN($M35*$P$2,0))</f>
        <v>52</v>
      </c>
      <c r="W35" s="1552"/>
      <c r="X35" s="1553"/>
      <c r="Y35" s="1551">
        <f>IF(M35="","",V35-ROUNDDOWN(V35/10*9,0))</f>
        <v>6</v>
      </c>
      <c r="Z35" s="1552"/>
      <c r="AA35" s="1553"/>
      <c r="AB35" s="1556"/>
      <c r="AC35" s="1557"/>
      <c r="AD35" s="1557"/>
      <c r="AE35" s="1557"/>
      <c r="AF35" s="1557"/>
      <c r="AG35" s="1557"/>
      <c r="AH35" s="1557"/>
      <c r="AI35" s="1557"/>
      <c r="AJ35" s="1558"/>
      <c r="AK35" s="133"/>
      <c r="AL35" s="347" t="str">
        <f t="shared" si="11"/>
        <v/>
      </c>
      <c r="AM35" s="347"/>
      <c r="AN35" s="347"/>
      <c r="AO35" s="347"/>
      <c r="AP35" s="136">
        <v>5</v>
      </c>
      <c r="AQ35" s="136"/>
      <c r="AR35" s="136"/>
      <c r="AX35" s="1542">
        <v>1</v>
      </c>
      <c r="AY35" s="1542"/>
      <c r="AZ35" s="1542"/>
      <c r="BA35" s="1541">
        <v>1</v>
      </c>
      <c r="BB35" s="1542"/>
      <c r="BC35" s="1543"/>
      <c r="BD35" s="1542" t="str">
        <f t="shared" si="12"/>
        <v>高齢者施設等感染対策向上加算（Ⅱ）</v>
      </c>
      <c r="BE35" s="1542"/>
      <c r="BF35" s="1542"/>
      <c r="BG35" s="1542"/>
      <c r="BH35" s="1542" t="str">
        <f t="shared" si="13"/>
        <v>高齢者施設等感染対策向上加算（Ⅱ）</v>
      </c>
      <c r="BI35" s="1542"/>
      <c r="BJ35" s="1542"/>
      <c r="BK35" s="1542"/>
    </row>
    <row r="36" spans="1:63" ht="15" customHeight="1">
      <c r="A36" s="1641" t="s">
        <v>623</v>
      </c>
      <c r="B36" s="1642"/>
      <c r="C36" s="1642"/>
      <c r="D36" s="1642"/>
      <c r="E36" s="1642"/>
      <c r="F36" s="1642"/>
      <c r="G36" s="1642"/>
      <c r="H36" s="1642"/>
      <c r="I36" s="1643"/>
      <c r="J36" s="1548" t="s">
        <v>806</v>
      </c>
      <c r="K36" s="1549"/>
      <c r="L36" s="1550"/>
      <c r="M36" s="1551">
        <f>IF(J36="あり",AP36,"")</f>
        <v>240</v>
      </c>
      <c r="N36" s="1552"/>
      <c r="O36" s="1553"/>
      <c r="P36" s="1551">
        <f>IF($M36="","",ROUNDDOWN(M36*$P$2,0))</f>
        <v>2508</v>
      </c>
      <c r="Q36" s="1552"/>
      <c r="R36" s="1553"/>
      <c r="S36" s="1551">
        <f>IF(M36="","",P36-ROUNDDOWN(P36/10*9,0))</f>
        <v>251</v>
      </c>
      <c r="T36" s="1552"/>
      <c r="U36" s="1553"/>
      <c r="V36" s="1551" t="str">
        <f>IF($M36="","","-")</f>
        <v>-</v>
      </c>
      <c r="W36" s="1552"/>
      <c r="X36" s="1553"/>
      <c r="Y36" s="1551" t="str">
        <f>IF($M36="","","-")</f>
        <v>-</v>
      </c>
      <c r="Z36" s="1552"/>
      <c r="AA36" s="1553"/>
      <c r="AB36" s="1556"/>
      <c r="AC36" s="1557"/>
      <c r="AD36" s="1557"/>
      <c r="AE36" s="1557"/>
      <c r="AF36" s="1557"/>
      <c r="AG36" s="1557"/>
      <c r="AH36" s="1557"/>
      <c r="AI36" s="1557"/>
      <c r="AJ36" s="1558"/>
      <c r="AK36" s="133"/>
      <c r="AL36" s="347" t="str">
        <f t="shared" si="11"/>
        <v/>
      </c>
      <c r="AM36" s="347"/>
      <c r="AN36" s="347"/>
      <c r="AO36" s="347"/>
      <c r="AP36" s="136">
        <v>240</v>
      </c>
      <c r="AQ36" s="136"/>
      <c r="AR36" s="136"/>
      <c r="AX36" s="1542">
        <v>1</v>
      </c>
      <c r="AY36" s="1542"/>
      <c r="AZ36" s="1542"/>
      <c r="BA36" s="1541">
        <v>1</v>
      </c>
      <c r="BB36" s="1541"/>
      <c r="BC36" s="1541"/>
      <c r="BD36" s="1542" t="str">
        <f t="shared" si="12"/>
        <v>新興感染症等施設療養費</v>
      </c>
      <c r="BE36" s="1542"/>
      <c r="BF36" s="1542"/>
      <c r="BG36" s="1542"/>
      <c r="BH36" s="1542" t="str">
        <f t="shared" si="13"/>
        <v>新興感染症等施設療養費</v>
      </c>
      <c r="BI36" s="1542"/>
      <c r="BJ36" s="1542"/>
      <c r="BK36" s="1542"/>
    </row>
    <row r="37" spans="1:63" ht="15" customHeight="1">
      <c r="A37" s="1644" t="s">
        <v>624</v>
      </c>
      <c r="B37" s="1645"/>
      <c r="C37" s="1645"/>
      <c r="D37" s="1645"/>
      <c r="E37" s="1645"/>
      <c r="F37" s="1645"/>
      <c r="G37" s="1645"/>
      <c r="H37" s="1645"/>
      <c r="I37" s="1646"/>
      <c r="J37" s="1548" t="s">
        <v>897</v>
      </c>
      <c r="K37" s="1549"/>
      <c r="L37" s="1550"/>
      <c r="M37" s="1551">
        <f>IF(J37="（Ⅰ）",AP37,IF(J37="（Ⅱ）",AQ37,""))</f>
        <v>100</v>
      </c>
      <c r="N37" s="1552"/>
      <c r="O37" s="1553"/>
      <c r="P37" s="1551" t="str">
        <f>IF($M37="","","-")</f>
        <v>-</v>
      </c>
      <c r="Q37" s="1552"/>
      <c r="R37" s="1553"/>
      <c r="S37" s="1551" t="str">
        <f>IF($M37="","","-")</f>
        <v>-</v>
      </c>
      <c r="T37" s="1552"/>
      <c r="U37" s="1553"/>
      <c r="V37" s="1551">
        <f>IF(M37="","",ROUNDDOWN($M37*$P$2,0))</f>
        <v>1045</v>
      </c>
      <c r="W37" s="1552"/>
      <c r="X37" s="1553"/>
      <c r="Y37" s="1551">
        <f>IF(M37="","",V37-ROUNDDOWN(V37/10*9,0))</f>
        <v>105</v>
      </c>
      <c r="Z37" s="1552"/>
      <c r="AA37" s="1553"/>
      <c r="AB37" s="1556"/>
      <c r="AC37" s="1557"/>
      <c r="AD37" s="1557"/>
      <c r="AE37" s="1557"/>
      <c r="AF37" s="1557"/>
      <c r="AG37" s="1557"/>
      <c r="AH37" s="1557"/>
      <c r="AI37" s="1557"/>
      <c r="AJ37" s="1558"/>
      <c r="AK37" s="133"/>
      <c r="AL37" s="347" t="str">
        <f t="shared" si="11"/>
        <v/>
      </c>
      <c r="AM37" s="347"/>
      <c r="AN37" s="347"/>
      <c r="AO37" s="347"/>
      <c r="AP37" s="136">
        <v>100</v>
      </c>
      <c r="AQ37" s="136">
        <v>10</v>
      </c>
      <c r="AR37" s="136"/>
      <c r="AX37" s="1542">
        <v>1</v>
      </c>
      <c r="AY37" s="1542"/>
      <c r="AZ37" s="1542"/>
      <c r="BA37" s="1541">
        <v>1</v>
      </c>
      <c r="BB37" s="1541"/>
      <c r="BC37" s="1541"/>
      <c r="BD37" s="1542" t="str">
        <f t="shared" si="12"/>
        <v>生産性向上推進体制加算（Ⅰ）</v>
      </c>
      <c r="BE37" s="1542"/>
      <c r="BF37" s="1542"/>
      <c r="BG37" s="1542"/>
      <c r="BH37" s="1542" t="str">
        <f t="shared" si="13"/>
        <v>生産性向上推進体制加算（Ⅰ）</v>
      </c>
      <c r="BI37" s="1542"/>
      <c r="BJ37" s="1542"/>
      <c r="BK37" s="1542"/>
    </row>
    <row r="38" spans="1:63" ht="15" customHeight="1">
      <c r="A38" s="1666" t="s">
        <v>99</v>
      </c>
      <c r="B38" s="1667"/>
      <c r="C38" s="1667"/>
      <c r="D38" s="1667"/>
      <c r="E38" s="1667"/>
      <c r="F38" s="1667"/>
      <c r="G38" s="1667"/>
      <c r="H38" s="1667"/>
      <c r="I38" s="1667"/>
      <c r="J38" s="1548" t="s">
        <v>897</v>
      </c>
      <c r="K38" s="1549"/>
      <c r="L38" s="1550"/>
      <c r="M38" s="1551">
        <f>IF(J38="（Ⅰ）",AP38,IF(J38="（Ⅱ）",AQ38,IF(J38="（Ⅲ）",AR38,"")))</f>
        <v>22</v>
      </c>
      <c r="N38" s="1552"/>
      <c r="O38" s="1553"/>
      <c r="P38" s="1551">
        <f>IF($M38="","",ROUNDDOWN(M38*$P$2,0))</f>
        <v>229</v>
      </c>
      <c r="Q38" s="1552"/>
      <c r="R38" s="1553"/>
      <c r="S38" s="1551">
        <f>IF(M38="","",P38-ROUNDDOWN(P38/10*9,0))</f>
        <v>23</v>
      </c>
      <c r="T38" s="1552"/>
      <c r="U38" s="1553"/>
      <c r="V38" s="1551">
        <f>IF(M38="","",ROUNDDOWN($M38*$P$2*V$14,0))</f>
        <v>6897</v>
      </c>
      <c r="W38" s="1552"/>
      <c r="X38" s="1553"/>
      <c r="Y38" s="1551">
        <f>IF(M38="","",V38-ROUNDDOWN(V38/10*9,0))</f>
        <v>690</v>
      </c>
      <c r="Z38" s="1552"/>
      <c r="AA38" s="1553"/>
      <c r="AB38" s="1556"/>
      <c r="AC38" s="1557"/>
      <c r="AD38" s="1557"/>
      <c r="AE38" s="1557"/>
      <c r="AF38" s="1557"/>
      <c r="AG38" s="1557"/>
      <c r="AH38" s="1557"/>
      <c r="AI38" s="1557"/>
      <c r="AJ38" s="1558"/>
      <c r="AK38" s="133"/>
      <c r="AL38" s="347" t="str">
        <f t="shared" si="11"/>
        <v/>
      </c>
      <c r="AM38" s="347"/>
      <c r="AN38" s="347"/>
      <c r="AO38" s="347"/>
      <c r="AP38" s="22">
        <v>22</v>
      </c>
      <c r="AQ38" s="26">
        <v>18</v>
      </c>
      <c r="AR38" s="10">
        <v>6</v>
      </c>
      <c r="AX38" s="1542">
        <v>1</v>
      </c>
      <c r="AY38" s="1542"/>
      <c r="AZ38" s="1542"/>
      <c r="BA38" s="1541">
        <v>1</v>
      </c>
      <c r="BB38" s="1542"/>
      <c r="BC38" s="1543"/>
      <c r="BD38" s="1542" t="str">
        <f t="shared" si="12"/>
        <v>サービス提供体制強化加算（Ⅰ）</v>
      </c>
      <c r="BE38" s="1542"/>
      <c r="BF38" s="1542"/>
      <c r="BG38" s="1542"/>
      <c r="BH38" s="1542" t="str">
        <f t="shared" si="13"/>
        <v>サービス提供体制強化加算（Ⅰ）</v>
      </c>
      <c r="BI38" s="1542"/>
      <c r="BJ38" s="1542"/>
      <c r="BK38" s="1542"/>
    </row>
    <row r="39" spans="1:63" ht="15" customHeight="1" thickBot="1">
      <c r="A39" s="1671" t="s">
        <v>625</v>
      </c>
      <c r="B39" s="1672"/>
      <c r="C39" s="1672"/>
      <c r="D39" s="1672"/>
      <c r="E39" s="1672"/>
      <c r="F39" s="1672"/>
      <c r="G39" s="1672"/>
      <c r="H39" s="1672"/>
      <c r="I39" s="1673"/>
      <c r="J39" s="1567" t="s">
        <v>897</v>
      </c>
      <c r="K39" s="1568"/>
      <c r="L39" s="1569"/>
      <c r="M39" s="1620" t="s">
        <v>655</v>
      </c>
      <c r="N39" s="1621"/>
      <c r="O39" s="1621"/>
      <c r="P39" s="1621"/>
      <c r="Q39" s="1621"/>
      <c r="R39" s="1621"/>
      <c r="S39" s="1621"/>
      <c r="T39" s="1621"/>
      <c r="U39" s="1621"/>
      <c r="V39" s="1621"/>
      <c r="W39" s="1621"/>
      <c r="X39" s="1621"/>
      <c r="Y39" s="1621"/>
      <c r="Z39" s="1621"/>
      <c r="AA39" s="1621"/>
      <c r="AB39" s="1554">
        <f>IF(J39="なし","-",IF(J39="（Ⅰ）",AP39,IF(J39="（Ⅱ）",AQ39,IF(J39="（Ⅲ）",AR39,IF(J39="（Ⅳ）",AS39,IF(J39="（Ⅴ）",AT39,""))))))</f>
        <v>0.128</v>
      </c>
      <c r="AC39" s="1554"/>
      <c r="AD39" s="1554"/>
      <c r="AE39" s="1554"/>
      <c r="AF39" s="1554"/>
      <c r="AG39" s="1554"/>
      <c r="AH39" s="1554"/>
      <c r="AI39" s="1554"/>
      <c r="AJ39" s="1555"/>
      <c r="AK39" s="133"/>
      <c r="AL39" s="347" t="str">
        <f t="shared" si="11"/>
        <v/>
      </c>
      <c r="AM39" s="347"/>
      <c r="AN39" s="347"/>
      <c r="AO39" s="347"/>
      <c r="AP39" s="137">
        <v>0.128</v>
      </c>
      <c r="AQ39" s="137">
        <v>0.122</v>
      </c>
      <c r="AR39" s="137">
        <v>0.11</v>
      </c>
      <c r="AS39" s="137">
        <v>8.7999999999999995E-2</v>
      </c>
      <c r="AT39" s="22" t="s">
        <v>626</v>
      </c>
      <c r="AX39" s="1542">
        <v>1</v>
      </c>
      <c r="AY39" s="1542"/>
      <c r="AZ39" s="1542"/>
      <c r="BA39" s="1541">
        <v>1</v>
      </c>
      <c r="BB39" s="1542"/>
      <c r="BC39" s="1543"/>
      <c r="BD39" s="1542" t="str">
        <f t="shared" si="12"/>
        <v>介護職員等処遇改善加算（Ⅰ）</v>
      </c>
      <c r="BE39" s="1542"/>
      <c r="BF39" s="1542"/>
      <c r="BG39" s="1542"/>
      <c r="BH39" s="1542" t="str">
        <f t="shared" si="13"/>
        <v>介護職員等処遇改善加算（Ⅰ）</v>
      </c>
      <c r="BI39" s="1542"/>
      <c r="BJ39" s="1542"/>
      <c r="BK39" s="1542"/>
    </row>
    <row r="40" spans="1:63" ht="37.5" customHeight="1">
      <c r="A40" s="1622" t="s">
        <v>656</v>
      </c>
      <c r="B40" s="1622"/>
      <c r="C40" s="1622"/>
      <c r="D40" s="1622"/>
      <c r="E40" s="1622"/>
      <c r="F40" s="1622"/>
      <c r="G40" s="1622"/>
      <c r="H40" s="1622"/>
      <c r="I40" s="1622"/>
      <c r="J40" s="1622"/>
      <c r="K40" s="1622"/>
      <c r="L40" s="1622"/>
      <c r="M40" s="1622"/>
      <c r="N40" s="1622"/>
      <c r="O40" s="1622"/>
      <c r="P40" s="1622"/>
      <c r="Q40" s="1622"/>
      <c r="R40" s="1622"/>
      <c r="S40" s="1622"/>
      <c r="T40" s="1622"/>
      <c r="U40" s="1622"/>
      <c r="V40" s="1622"/>
      <c r="W40" s="1622"/>
      <c r="X40" s="1622"/>
      <c r="Y40" s="1622"/>
      <c r="Z40" s="1622"/>
      <c r="AA40" s="1622"/>
      <c r="AB40" s="1622"/>
      <c r="AC40" s="1622"/>
      <c r="AD40" s="1622"/>
      <c r="AE40" s="1622"/>
      <c r="AF40" s="1622"/>
      <c r="AG40" s="1622"/>
      <c r="AH40" s="1622"/>
      <c r="AI40" s="1622"/>
      <c r="AJ40" s="1622"/>
      <c r="AK40" s="138"/>
      <c r="AL40" s="139"/>
      <c r="AM40" s="139"/>
      <c r="AN40" s="26"/>
      <c r="AO40" s="26"/>
      <c r="AP40" s="22"/>
      <c r="AQ40" s="22"/>
      <c r="AR40" s="26"/>
      <c r="AS40" s="26"/>
      <c r="AT40" s="22"/>
    </row>
    <row r="41" spans="1:63" ht="14.25" customHeight="1">
      <c r="A41" s="1560" t="s">
        <v>432</v>
      </c>
      <c r="B41" s="1560"/>
      <c r="C41" s="1560"/>
      <c r="D41" s="1560"/>
      <c r="E41" s="1560"/>
      <c r="F41" s="1560"/>
      <c r="G41" s="1560"/>
      <c r="H41" s="1560"/>
      <c r="I41" s="1560"/>
      <c r="J41" s="1560"/>
      <c r="K41" s="1560"/>
      <c r="L41" s="1560"/>
      <c r="M41" s="1560"/>
      <c r="N41" s="1560"/>
      <c r="O41" s="1560"/>
      <c r="P41" s="1560"/>
      <c r="Q41" s="1560"/>
      <c r="R41" s="1560"/>
      <c r="S41" s="1560"/>
      <c r="T41" s="1560"/>
      <c r="U41" s="1560"/>
      <c r="V41" s="1560"/>
      <c r="W41" s="1560"/>
      <c r="X41" s="1560"/>
      <c r="Y41" s="1560"/>
      <c r="Z41" s="1560"/>
      <c r="AA41" s="1560"/>
      <c r="AB41" s="1560"/>
      <c r="AC41" s="1560"/>
      <c r="AD41" s="1560"/>
      <c r="AE41" s="1560"/>
      <c r="AF41" s="1560"/>
      <c r="AG41" s="1560"/>
      <c r="AH41" s="1560"/>
      <c r="AI41" s="1560"/>
      <c r="AJ41" s="1560"/>
      <c r="AK41" s="138"/>
      <c r="AL41" s="139"/>
      <c r="AM41" s="139"/>
      <c r="AN41" s="26"/>
      <c r="AO41" s="26"/>
      <c r="AP41" s="22"/>
      <c r="AQ41" s="22"/>
      <c r="AR41" s="26"/>
      <c r="AS41" s="26"/>
      <c r="AT41" s="22"/>
    </row>
    <row r="42" spans="1:63" ht="177.95" customHeight="1">
      <c r="A42" s="140"/>
      <c r="B42" s="1559" t="s">
        <v>445</v>
      </c>
      <c r="C42" s="1559"/>
      <c r="D42" s="1559"/>
      <c r="E42" s="1559"/>
      <c r="F42" s="1559"/>
      <c r="G42" s="1559"/>
      <c r="H42" s="1559"/>
      <c r="I42" s="1559"/>
      <c r="J42" s="1559"/>
      <c r="K42" s="1559"/>
      <c r="L42" s="1559"/>
      <c r="M42" s="1559"/>
      <c r="N42" s="1559"/>
      <c r="O42" s="1559"/>
      <c r="P42" s="1559"/>
      <c r="Q42" s="1559"/>
      <c r="R42" s="1559"/>
      <c r="S42" s="1559"/>
      <c r="T42" s="1559"/>
      <c r="U42" s="1559"/>
      <c r="V42" s="1559"/>
      <c r="W42" s="1559"/>
      <c r="X42" s="1559"/>
      <c r="Y42" s="1559"/>
      <c r="Z42" s="1559"/>
      <c r="AA42" s="1559"/>
      <c r="AB42" s="1559"/>
      <c r="AC42" s="1559"/>
      <c r="AD42" s="1559"/>
      <c r="AE42" s="1559"/>
      <c r="AF42" s="1559"/>
      <c r="AG42" s="1559"/>
      <c r="AH42" s="1559"/>
      <c r="AI42" s="1559"/>
      <c r="AJ42" s="1559"/>
      <c r="AK42" s="173"/>
      <c r="AL42" s="139"/>
      <c r="AM42" s="139"/>
      <c r="AN42" s="26"/>
      <c r="AO42" s="26"/>
      <c r="AP42" s="22"/>
      <c r="AQ42" s="26"/>
      <c r="AR42" s="26"/>
      <c r="AS42" s="26"/>
      <c r="AT42" s="22"/>
    </row>
    <row r="43" spans="1:63" ht="21" customHeight="1">
      <c r="A43" s="1560" t="s">
        <v>418</v>
      </c>
      <c r="B43" s="1560"/>
      <c r="C43" s="1560"/>
      <c r="D43" s="1560"/>
      <c r="E43" s="1560"/>
      <c r="F43" s="1560"/>
      <c r="G43" s="1560"/>
      <c r="H43" s="1560"/>
      <c r="I43" s="1560"/>
      <c r="J43" s="169"/>
      <c r="K43" s="169"/>
      <c r="L43" s="169"/>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38"/>
      <c r="AL43" s="139"/>
      <c r="AM43" s="139"/>
      <c r="AN43" s="26"/>
      <c r="AP43" s="19" t="s">
        <v>554</v>
      </c>
    </row>
    <row r="44" spans="1:63" ht="21" customHeight="1">
      <c r="A44" s="140" t="s">
        <v>588</v>
      </c>
      <c r="B44" s="148"/>
      <c r="C44" s="148"/>
      <c r="D44" s="192"/>
      <c r="E44" s="192"/>
      <c r="F44" s="337"/>
      <c r="G44" s="192"/>
      <c r="H44" s="192"/>
      <c r="I44" s="148"/>
      <c r="J44" s="169"/>
      <c r="K44" s="169"/>
      <c r="L44" s="169"/>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38"/>
      <c r="AL44" s="139"/>
      <c r="AM44" s="139"/>
      <c r="AN44" s="26"/>
      <c r="AO44" s="26"/>
      <c r="AP44" s="26"/>
    </row>
    <row r="45" spans="1:63" ht="111.75" customHeight="1">
      <c r="A45" s="148"/>
      <c r="B45" s="1559" t="s">
        <v>627</v>
      </c>
      <c r="C45" s="1559"/>
      <c r="D45" s="1559"/>
      <c r="E45" s="1559"/>
      <c r="F45" s="1559"/>
      <c r="G45" s="1559"/>
      <c r="H45" s="1559"/>
      <c r="I45" s="1559"/>
      <c r="J45" s="1559"/>
      <c r="K45" s="1559"/>
      <c r="L45" s="1559"/>
      <c r="M45" s="1559"/>
      <c r="N45" s="1559"/>
      <c r="O45" s="1559"/>
      <c r="P45" s="1559"/>
      <c r="Q45" s="1559"/>
      <c r="R45" s="1559"/>
      <c r="S45" s="1559"/>
      <c r="T45" s="1559"/>
      <c r="U45" s="1559"/>
      <c r="V45" s="1559"/>
      <c r="W45" s="1559"/>
      <c r="X45" s="1559"/>
      <c r="Y45" s="1559"/>
      <c r="Z45" s="1559"/>
      <c r="AA45" s="1559"/>
      <c r="AB45" s="1559"/>
      <c r="AC45" s="1559"/>
      <c r="AD45" s="1559"/>
      <c r="AE45" s="1559"/>
      <c r="AF45" s="1559"/>
      <c r="AG45" s="1559"/>
      <c r="AH45" s="1559"/>
      <c r="AI45" s="1559"/>
      <c r="AJ45" s="1559"/>
      <c r="AK45" s="173"/>
      <c r="AL45" s="139"/>
      <c r="AM45" s="139"/>
      <c r="AN45" s="26"/>
      <c r="AO45" s="26" t="s">
        <v>527</v>
      </c>
      <c r="AP45" s="26" t="s">
        <v>528</v>
      </c>
    </row>
    <row r="46" spans="1:63" ht="18" customHeight="1">
      <c r="A46" s="140" t="s">
        <v>589</v>
      </c>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39"/>
      <c r="AM46" s="139"/>
      <c r="AN46" s="26"/>
      <c r="AO46" s="26"/>
      <c r="AP46" s="26"/>
    </row>
    <row r="47" spans="1:63" ht="42" customHeight="1">
      <c r="A47" s="170"/>
      <c r="B47" s="1619" t="s">
        <v>628</v>
      </c>
      <c r="C47" s="1619"/>
      <c r="D47" s="1619"/>
      <c r="E47" s="1619"/>
      <c r="F47" s="1619"/>
      <c r="G47" s="1619"/>
      <c r="H47" s="1619"/>
      <c r="I47" s="1619"/>
      <c r="J47" s="1619"/>
      <c r="K47" s="1619"/>
      <c r="L47" s="1619"/>
      <c r="M47" s="1619"/>
      <c r="N47" s="1619"/>
      <c r="O47" s="1619"/>
      <c r="P47" s="1619"/>
      <c r="Q47" s="1619"/>
      <c r="R47" s="1619"/>
      <c r="S47" s="1619"/>
      <c r="T47" s="1619"/>
      <c r="U47" s="1619"/>
      <c r="V47" s="1619"/>
      <c r="W47" s="1619"/>
      <c r="X47" s="1619"/>
      <c r="Y47" s="1619"/>
      <c r="Z47" s="1619"/>
      <c r="AA47" s="1619"/>
      <c r="AB47" s="1619"/>
      <c r="AC47" s="1619"/>
      <c r="AD47" s="1619"/>
      <c r="AE47" s="1619"/>
      <c r="AF47" s="1619"/>
      <c r="AG47" s="1619"/>
      <c r="AH47" s="1619"/>
      <c r="AI47" s="1619"/>
      <c r="AJ47" s="1619"/>
      <c r="AK47" s="219"/>
      <c r="AL47" s="139"/>
      <c r="AM47" s="139"/>
      <c r="AN47" s="26"/>
      <c r="AO47" s="26"/>
      <c r="AP47" s="26"/>
    </row>
    <row r="48" spans="1:63" ht="20.25" customHeight="1">
      <c r="A48" s="140" t="s">
        <v>590</v>
      </c>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38"/>
      <c r="AL48" s="139"/>
      <c r="AM48" s="139"/>
      <c r="AN48" s="26"/>
      <c r="AO48" s="26"/>
      <c r="AP48" s="26"/>
    </row>
    <row r="49" spans="1:55" ht="72.75" customHeight="1">
      <c r="A49" s="140"/>
      <c r="B49" s="1559" t="s">
        <v>675</v>
      </c>
      <c r="C49" s="1559"/>
      <c r="D49" s="1559"/>
      <c r="E49" s="1559"/>
      <c r="F49" s="1559"/>
      <c r="G49" s="1559"/>
      <c r="H49" s="1559"/>
      <c r="I49" s="1559"/>
      <c r="J49" s="1559"/>
      <c r="K49" s="1559"/>
      <c r="L49" s="1559"/>
      <c r="M49" s="1559"/>
      <c r="N49" s="1559"/>
      <c r="O49" s="1559"/>
      <c r="P49" s="1559"/>
      <c r="Q49" s="1559"/>
      <c r="R49" s="1559"/>
      <c r="S49" s="1559"/>
      <c r="T49" s="1559"/>
      <c r="U49" s="1559"/>
      <c r="V49" s="1559"/>
      <c r="W49" s="1559"/>
      <c r="X49" s="1559"/>
      <c r="Y49" s="1559"/>
      <c r="Z49" s="1559"/>
      <c r="AA49" s="1559"/>
      <c r="AB49" s="1559"/>
      <c r="AC49" s="1559"/>
      <c r="AD49" s="1559"/>
      <c r="AE49" s="1559"/>
      <c r="AF49" s="1559"/>
      <c r="AG49" s="1559"/>
      <c r="AH49" s="1559"/>
      <c r="AI49" s="1559"/>
      <c r="AJ49" s="1559"/>
      <c r="AK49" s="173"/>
      <c r="AL49" s="139"/>
      <c r="AM49" s="139"/>
      <c r="AN49" s="26"/>
      <c r="AO49" s="26"/>
      <c r="AP49" s="26"/>
      <c r="AX49" s="10"/>
      <c r="AY49" s="10"/>
      <c r="AZ49" s="10"/>
      <c r="BA49" s="10"/>
      <c r="BB49" s="10"/>
      <c r="BC49" s="10"/>
    </row>
    <row r="50" spans="1:55" ht="21" customHeight="1">
      <c r="A50" s="140" t="s">
        <v>591</v>
      </c>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38"/>
      <c r="AL50" s="139"/>
      <c r="AM50" s="139"/>
      <c r="AN50" s="26"/>
      <c r="AO50" s="26"/>
      <c r="AP50" s="26"/>
      <c r="AX50" s="10"/>
      <c r="AY50" s="10"/>
      <c r="AZ50" s="10"/>
      <c r="BA50" s="10"/>
      <c r="BB50" s="10"/>
      <c r="BC50" s="10"/>
    </row>
    <row r="51" spans="1:55" ht="41.25" customHeight="1">
      <c r="A51" s="140"/>
      <c r="B51" s="1559" t="s">
        <v>676</v>
      </c>
      <c r="C51" s="1559"/>
      <c r="D51" s="1559"/>
      <c r="E51" s="1559"/>
      <c r="F51" s="1559"/>
      <c r="G51" s="1559"/>
      <c r="H51" s="1559"/>
      <c r="I51" s="1559"/>
      <c r="J51" s="1559"/>
      <c r="K51" s="1559"/>
      <c r="L51" s="1559"/>
      <c r="M51" s="1559"/>
      <c r="N51" s="1559"/>
      <c r="O51" s="1559"/>
      <c r="P51" s="1559"/>
      <c r="Q51" s="1559"/>
      <c r="R51" s="1559"/>
      <c r="S51" s="1559"/>
      <c r="T51" s="1559"/>
      <c r="U51" s="1559"/>
      <c r="V51" s="1559"/>
      <c r="W51" s="1559"/>
      <c r="X51" s="1559"/>
      <c r="Y51" s="1559"/>
      <c r="Z51" s="1559"/>
      <c r="AA51" s="1559"/>
      <c r="AB51" s="1559"/>
      <c r="AC51" s="1559"/>
      <c r="AD51" s="1559"/>
      <c r="AE51" s="1559"/>
      <c r="AF51" s="1559"/>
      <c r="AG51" s="1559"/>
      <c r="AH51" s="1559"/>
      <c r="AI51" s="1559"/>
      <c r="AJ51" s="1559"/>
      <c r="AK51" s="173"/>
      <c r="AL51" s="139"/>
      <c r="AM51" s="139"/>
      <c r="AN51" s="26"/>
      <c r="AO51" s="26"/>
      <c r="AP51" s="26"/>
      <c r="AX51" s="10"/>
      <c r="AY51" s="10"/>
      <c r="AZ51" s="10"/>
      <c r="BA51" s="10"/>
      <c r="BB51" s="10"/>
      <c r="BC51" s="10"/>
    </row>
    <row r="52" spans="1:55" ht="21" customHeight="1">
      <c r="A52" s="140" t="s">
        <v>592</v>
      </c>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38"/>
      <c r="AL52" s="139"/>
      <c r="AM52" s="139"/>
      <c r="AN52" s="26"/>
      <c r="AO52" s="26"/>
      <c r="AP52" s="26"/>
      <c r="AX52" s="10"/>
      <c r="AY52" s="10"/>
      <c r="AZ52" s="10"/>
      <c r="BA52" s="10"/>
      <c r="BB52" s="10"/>
      <c r="BC52" s="10"/>
    </row>
    <row r="53" spans="1:55" ht="88.5" customHeight="1">
      <c r="A53" s="140"/>
      <c r="B53" s="1559" t="s">
        <v>536</v>
      </c>
      <c r="C53" s="1559"/>
      <c r="D53" s="1559"/>
      <c r="E53" s="1559"/>
      <c r="F53" s="1559"/>
      <c r="G53" s="1559"/>
      <c r="H53" s="1559"/>
      <c r="I53" s="1559"/>
      <c r="J53" s="1559"/>
      <c r="K53" s="1559"/>
      <c r="L53" s="1559"/>
      <c r="M53" s="1559"/>
      <c r="N53" s="1559"/>
      <c r="O53" s="1559"/>
      <c r="P53" s="1559"/>
      <c r="Q53" s="1559"/>
      <c r="R53" s="1559"/>
      <c r="S53" s="1559"/>
      <c r="T53" s="1559"/>
      <c r="U53" s="1559"/>
      <c r="V53" s="1559"/>
      <c r="W53" s="1559"/>
      <c r="X53" s="1559"/>
      <c r="Y53" s="1559"/>
      <c r="Z53" s="1559"/>
      <c r="AA53" s="1559"/>
      <c r="AB53" s="1559"/>
      <c r="AC53" s="1559"/>
      <c r="AD53" s="1559"/>
      <c r="AE53" s="1559"/>
      <c r="AF53" s="1559"/>
      <c r="AG53" s="1559"/>
      <c r="AH53" s="1559"/>
      <c r="AI53" s="1559"/>
      <c r="AJ53" s="1559"/>
      <c r="AK53" s="173"/>
      <c r="AL53" s="139"/>
      <c r="AM53" s="139"/>
      <c r="AN53" s="26"/>
      <c r="AO53" s="26"/>
      <c r="AP53" s="26"/>
      <c r="AX53" s="10"/>
      <c r="AY53" s="10"/>
      <c r="AZ53" s="10"/>
      <c r="BA53" s="10"/>
      <c r="BB53" s="10"/>
      <c r="BC53" s="10"/>
    </row>
    <row r="54" spans="1:55" ht="21" customHeight="1">
      <c r="A54" s="140" t="s">
        <v>593</v>
      </c>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38"/>
      <c r="AL54" s="139"/>
      <c r="AM54" s="139"/>
      <c r="AN54" s="26"/>
      <c r="AO54" s="26"/>
      <c r="AP54" s="26"/>
      <c r="AX54" s="10"/>
      <c r="AY54" s="10"/>
      <c r="AZ54" s="10"/>
      <c r="BA54" s="10"/>
      <c r="BB54" s="10"/>
      <c r="BC54" s="10"/>
    </row>
    <row r="55" spans="1:55" ht="41.25" customHeight="1">
      <c r="A55" s="140"/>
      <c r="B55" s="1559" t="s">
        <v>562</v>
      </c>
      <c r="C55" s="1559"/>
      <c r="D55" s="1559"/>
      <c r="E55" s="1559"/>
      <c r="F55" s="1559"/>
      <c r="G55" s="1559"/>
      <c r="H55" s="1559"/>
      <c r="I55" s="1559"/>
      <c r="J55" s="1559"/>
      <c r="K55" s="1559"/>
      <c r="L55" s="1559"/>
      <c r="M55" s="1559"/>
      <c r="N55" s="1559"/>
      <c r="O55" s="1559"/>
      <c r="P55" s="1559"/>
      <c r="Q55" s="1559"/>
      <c r="R55" s="1559"/>
      <c r="S55" s="1559"/>
      <c r="T55" s="1559"/>
      <c r="U55" s="1559"/>
      <c r="V55" s="1559"/>
      <c r="W55" s="1559"/>
      <c r="X55" s="1559"/>
      <c r="Y55" s="1559"/>
      <c r="Z55" s="1559"/>
      <c r="AA55" s="1559"/>
      <c r="AB55" s="1559"/>
      <c r="AC55" s="1559"/>
      <c r="AD55" s="1559"/>
      <c r="AE55" s="1559"/>
      <c r="AF55" s="1559"/>
      <c r="AG55" s="1559"/>
      <c r="AH55" s="1559"/>
      <c r="AI55" s="1559"/>
      <c r="AJ55" s="1559"/>
      <c r="AK55" s="173"/>
      <c r="AL55" s="139"/>
      <c r="AM55" s="139"/>
      <c r="AN55" s="26"/>
      <c r="AO55" s="26"/>
      <c r="AP55" s="26"/>
      <c r="AX55" s="10"/>
      <c r="AY55" s="10"/>
      <c r="AZ55" s="10"/>
      <c r="BA55" s="10"/>
      <c r="BB55" s="10"/>
      <c r="BC55" s="10"/>
    </row>
    <row r="56" spans="1:55" ht="25.5" customHeight="1">
      <c r="A56" s="140" t="s">
        <v>677</v>
      </c>
      <c r="B56" s="147"/>
      <c r="C56" s="147"/>
      <c r="D56" s="191"/>
      <c r="E56" s="191"/>
      <c r="F56" s="336"/>
      <c r="G56" s="191"/>
      <c r="H56" s="191"/>
      <c r="I56" s="147"/>
      <c r="J56" s="147"/>
      <c r="K56" s="191"/>
      <c r="L56" s="191"/>
      <c r="M56" s="147"/>
      <c r="N56" s="191"/>
      <c r="O56" s="191"/>
      <c r="P56" s="191"/>
      <c r="Q56" s="191"/>
      <c r="R56" s="147"/>
      <c r="S56" s="191"/>
      <c r="T56" s="191"/>
      <c r="U56" s="147"/>
      <c r="V56" s="191"/>
      <c r="W56" s="191"/>
      <c r="X56" s="147"/>
      <c r="Y56" s="191"/>
      <c r="Z56" s="191"/>
      <c r="AA56" s="147"/>
      <c r="AB56" s="191"/>
      <c r="AC56" s="191"/>
      <c r="AD56" s="336"/>
      <c r="AE56" s="336"/>
      <c r="AF56" s="336"/>
      <c r="AG56" s="336"/>
      <c r="AH56" s="336"/>
      <c r="AI56" s="147"/>
      <c r="AJ56" s="147"/>
      <c r="AK56" s="147"/>
      <c r="AL56" s="139"/>
      <c r="AM56" s="139"/>
      <c r="AN56" s="26"/>
      <c r="AO56" s="26"/>
      <c r="AP56" s="26"/>
      <c r="AX56" s="10"/>
      <c r="AY56" s="10"/>
      <c r="AZ56" s="10"/>
      <c r="BA56" s="10"/>
      <c r="BB56" s="10"/>
      <c r="BC56" s="10"/>
    </row>
    <row r="57" spans="1:55" ht="53.25" customHeight="1">
      <c r="A57" s="140"/>
      <c r="B57" s="1559" t="s">
        <v>599</v>
      </c>
      <c r="C57" s="1559"/>
      <c r="D57" s="1559"/>
      <c r="E57" s="1559"/>
      <c r="F57" s="1559"/>
      <c r="G57" s="1559"/>
      <c r="H57" s="1559"/>
      <c r="I57" s="1559"/>
      <c r="J57" s="1559"/>
      <c r="K57" s="1559"/>
      <c r="L57" s="1559"/>
      <c r="M57" s="1559"/>
      <c r="N57" s="1559"/>
      <c r="O57" s="1559"/>
      <c r="P57" s="1559"/>
      <c r="Q57" s="1559"/>
      <c r="R57" s="1559"/>
      <c r="S57" s="1559"/>
      <c r="T57" s="1559"/>
      <c r="U57" s="1559"/>
      <c r="V57" s="1559"/>
      <c r="W57" s="1559"/>
      <c r="X57" s="1559"/>
      <c r="Y57" s="1559"/>
      <c r="Z57" s="1559"/>
      <c r="AA57" s="1559"/>
      <c r="AB57" s="1559"/>
      <c r="AC57" s="1559"/>
      <c r="AD57" s="1559"/>
      <c r="AE57" s="1559"/>
      <c r="AF57" s="1559"/>
      <c r="AG57" s="1559"/>
      <c r="AH57" s="1559"/>
      <c r="AI57" s="1559"/>
      <c r="AJ57" s="1559"/>
      <c r="AK57" s="173"/>
      <c r="AL57" s="139"/>
      <c r="AM57" s="139"/>
      <c r="AN57" s="26"/>
      <c r="AO57" s="26"/>
      <c r="AP57" s="26"/>
      <c r="AX57" s="10"/>
      <c r="AY57" s="10"/>
      <c r="AZ57" s="10"/>
      <c r="BA57" s="10"/>
      <c r="BB57" s="10"/>
      <c r="BC57" s="10"/>
    </row>
    <row r="58" spans="1:55" ht="25.5" customHeight="1">
      <c r="A58" s="140" t="s">
        <v>678</v>
      </c>
      <c r="B58" s="147"/>
      <c r="C58" s="147"/>
      <c r="D58" s="191"/>
      <c r="E58" s="191"/>
      <c r="F58" s="336"/>
      <c r="G58" s="191"/>
      <c r="H58" s="191"/>
      <c r="I58" s="147"/>
      <c r="J58" s="147"/>
      <c r="K58" s="191"/>
      <c r="L58" s="191"/>
      <c r="M58" s="147"/>
      <c r="N58" s="191"/>
      <c r="O58" s="191"/>
      <c r="P58" s="191"/>
      <c r="Q58" s="191"/>
      <c r="R58" s="147"/>
      <c r="S58" s="191"/>
      <c r="T58" s="191"/>
      <c r="U58" s="147"/>
      <c r="V58" s="191"/>
      <c r="W58" s="191"/>
      <c r="X58" s="147"/>
      <c r="Y58" s="191"/>
      <c r="Z58" s="191"/>
      <c r="AA58" s="147"/>
      <c r="AB58" s="191"/>
      <c r="AC58" s="191"/>
      <c r="AD58" s="336"/>
      <c r="AE58" s="336"/>
      <c r="AF58" s="336"/>
      <c r="AG58" s="336"/>
      <c r="AH58" s="336"/>
      <c r="AI58" s="147"/>
      <c r="AJ58" s="147"/>
      <c r="AK58" s="147"/>
      <c r="AL58" s="139"/>
      <c r="AM58" s="139"/>
      <c r="AN58" s="26"/>
      <c r="AO58" s="26"/>
      <c r="AP58" s="26"/>
      <c r="AX58" s="10"/>
      <c r="AY58" s="10"/>
      <c r="AZ58" s="10"/>
      <c r="BA58" s="10"/>
      <c r="BB58" s="10"/>
      <c r="BC58" s="10"/>
    </row>
    <row r="59" spans="1:55" ht="30" customHeight="1">
      <c r="A59" s="140"/>
      <c r="B59" s="1559" t="s">
        <v>563</v>
      </c>
      <c r="C59" s="1559"/>
      <c r="D59" s="1559"/>
      <c r="E59" s="1559"/>
      <c r="F59" s="1559"/>
      <c r="G59" s="1559"/>
      <c r="H59" s="1559"/>
      <c r="I59" s="1559"/>
      <c r="J59" s="1559"/>
      <c r="K59" s="1559"/>
      <c r="L59" s="1559"/>
      <c r="M59" s="1559"/>
      <c r="N59" s="1559"/>
      <c r="O59" s="1559"/>
      <c r="P59" s="1559"/>
      <c r="Q59" s="1559"/>
      <c r="R59" s="1559"/>
      <c r="S59" s="1559"/>
      <c r="T59" s="1559"/>
      <c r="U59" s="1559"/>
      <c r="V59" s="1559"/>
      <c r="W59" s="1559"/>
      <c r="X59" s="1559"/>
      <c r="Y59" s="1559"/>
      <c r="Z59" s="1559"/>
      <c r="AA59" s="1559"/>
      <c r="AB59" s="1559"/>
      <c r="AC59" s="1559"/>
      <c r="AD59" s="1559"/>
      <c r="AE59" s="1559"/>
      <c r="AF59" s="1559"/>
      <c r="AG59" s="1559"/>
      <c r="AH59" s="1559"/>
      <c r="AI59" s="1559"/>
      <c r="AJ59" s="1559"/>
      <c r="AK59" s="173"/>
      <c r="AL59" s="139"/>
      <c r="AM59" s="139"/>
      <c r="AN59" s="26"/>
      <c r="AO59" s="26"/>
      <c r="AP59" s="26"/>
      <c r="AX59" s="10"/>
      <c r="AY59" s="10"/>
      <c r="AZ59" s="10"/>
      <c r="BA59" s="10"/>
      <c r="BB59" s="10"/>
      <c r="BC59" s="10"/>
    </row>
    <row r="60" spans="1:55" ht="21" customHeight="1">
      <c r="A60" s="140" t="s">
        <v>629</v>
      </c>
      <c r="B60" s="147"/>
      <c r="C60" s="147"/>
      <c r="D60" s="191"/>
      <c r="E60" s="191"/>
      <c r="F60" s="336"/>
      <c r="G60" s="191"/>
      <c r="H60" s="191"/>
      <c r="I60" s="147"/>
      <c r="J60" s="147"/>
      <c r="K60" s="191"/>
      <c r="L60" s="191"/>
      <c r="M60" s="147"/>
      <c r="N60" s="191"/>
      <c r="O60" s="191"/>
      <c r="P60" s="191"/>
      <c r="Q60" s="191"/>
      <c r="R60" s="147"/>
      <c r="S60" s="191"/>
      <c r="T60" s="191"/>
      <c r="U60" s="147"/>
      <c r="V60" s="191"/>
      <c r="W60" s="191"/>
      <c r="X60" s="147"/>
      <c r="Y60" s="191"/>
      <c r="Z60" s="191"/>
      <c r="AA60" s="147"/>
      <c r="AB60" s="191"/>
      <c r="AC60" s="191"/>
      <c r="AD60" s="336"/>
      <c r="AE60" s="336"/>
      <c r="AF60" s="336"/>
      <c r="AG60" s="336"/>
      <c r="AH60" s="336"/>
      <c r="AI60" s="147"/>
      <c r="AJ60" s="147"/>
      <c r="AK60" s="138"/>
      <c r="AL60" s="139"/>
      <c r="AM60" s="139"/>
      <c r="AN60" s="26"/>
      <c r="AO60" s="26"/>
      <c r="AP60" s="26"/>
      <c r="AX60" s="10"/>
      <c r="AY60" s="10"/>
      <c r="AZ60" s="10"/>
      <c r="BA60" s="10"/>
      <c r="BB60" s="10"/>
      <c r="BC60" s="10"/>
    </row>
    <row r="61" spans="1:55" ht="40.5" customHeight="1">
      <c r="A61" s="140"/>
      <c r="B61" s="1559" t="s">
        <v>529</v>
      </c>
      <c r="C61" s="1559"/>
      <c r="D61" s="1559"/>
      <c r="E61" s="1559"/>
      <c r="F61" s="1559"/>
      <c r="G61" s="1559"/>
      <c r="H61" s="1559"/>
      <c r="I61" s="1559"/>
      <c r="J61" s="1559"/>
      <c r="K61" s="1559"/>
      <c r="L61" s="1559"/>
      <c r="M61" s="1559"/>
      <c r="N61" s="1559"/>
      <c r="O61" s="1559"/>
      <c r="P61" s="1559"/>
      <c r="Q61" s="1559"/>
      <c r="R61" s="1559"/>
      <c r="S61" s="1559"/>
      <c r="T61" s="1559"/>
      <c r="U61" s="1559"/>
      <c r="V61" s="1559"/>
      <c r="W61" s="1559"/>
      <c r="X61" s="1559"/>
      <c r="Y61" s="1559"/>
      <c r="Z61" s="1559"/>
      <c r="AA61" s="1559"/>
      <c r="AB61" s="1559"/>
      <c r="AC61" s="1559"/>
      <c r="AD61" s="1559"/>
      <c r="AE61" s="1559"/>
      <c r="AF61" s="1559"/>
      <c r="AG61" s="1559"/>
      <c r="AH61" s="1559"/>
      <c r="AI61" s="1559"/>
      <c r="AJ61" s="1559"/>
      <c r="AK61" s="173"/>
      <c r="AL61" s="139"/>
      <c r="AM61" s="139"/>
      <c r="AN61" s="26"/>
      <c r="AO61" s="26"/>
      <c r="AP61" s="26"/>
      <c r="AX61" s="10"/>
      <c r="AY61" s="10"/>
      <c r="AZ61" s="10"/>
      <c r="BA61" s="10"/>
      <c r="BB61" s="10"/>
      <c r="BC61" s="10"/>
    </row>
    <row r="62" spans="1:55" ht="21" customHeight="1">
      <c r="A62" s="140" t="s">
        <v>630</v>
      </c>
      <c r="B62" s="147"/>
      <c r="C62" s="147"/>
      <c r="D62" s="191"/>
      <c r="E62" s="191"/>
      <c r="F62" s="336"/>
      <c r="G62" s="191"/>
      <c r="H62" s="191"/>
      <c r="I62" s="147"/>
      <c r="J62" s="147"/>
      <c r="K62" s="191"/>
      <c r="L62" s="191"/>
      <c r="M62" s="147"/>
      <c r="N62" s="191"/>
      <c r="O62" s="191"/>
      <c r="P62" s="191"/>
      <c r="Q62" s="191"/>
      <c r="R62" s="147"/>
      <c r="S62" s="191"/>
      <c r="T62" s="191"/>
      <c r="U62" s="147"/>
      <c r="V62" s="191"/>
      <c r="W62" s="191"/>
      <c r="X62" s="147"/>
      <c r="Y62" s="191"/>
      <c r="Z62" s="191"/>
      <c r="AA62" s="147"/>
      <c r="AB62" s="191"/>
      <c r="AC62" s="191"/>
      <c r="AD62" s="336"/>
      <c r="AE62" s="336"/>
      <c r="AF62" s="336"/>
      <c r="AG62" s="336"/>
      <c r="AH62" s="336"/>
      <c r="AI62" s="147"/>
      <c r="AJ62" s="147"/>
      <c r="AK62" s="138"/>
      <c r="AL62" s="139"/>
      <c r="AM62" s="139"/>
      <c r="AN62" s="26"/>
      <c r="AO62" s="26"/>
      <c r="AP62" s="26"/>
      <c r="AX62" s="10"/>
      <c r="AY62" s="10"/>
      <c r="AZ62" s="10"/>
      <c r="BA62" s="10"/>
      <c r="BB62" s="10"/>
      <c r="BC62" s="10"/>
    </row>
    <row r="63" spans="1:55" ht="73.5" customHeight="1">
      <c r="A63" s="140"/>
      <c r="B63" s="1559" t="s">
        <v>631</v>
      </c>
      <c r="C63" s="1559"/>
      <c r="D63" s="1559"/>
      <c r="E63" s="1559"/>
      <c r="F63" s="1559"/>
      <c r="G63" s="1559"/>
      <c r="H63" s="1559"/>
      <c r="I63" s="1559"/>
      <c r="J63" s="1559"/>
      <c r="K63" s="1559"/>
      <c r="L63" s="1559"/>
      <c r="M63" s="1559"/>
      <c r="N63" s="1559"/>
      <c r="O63" s="1559"/>
      <c r="P63" s="1559"/>
      <c r="Q63" s="1559"/>
      <c r="R63" s="1559"/>
      <c r="S63" s="1559"/>
      <c r="T63" s="1559"/>
      <c r="U63" s="1559"/>
      <c r="V63" s="1559"/>
      <c r="W63" s="1559"/>
      <c r="X63" s="1559"/>
      <c r="Y63" s="1559"/>
      <c r="Z63" s="1559"/>
      <c r="AA63" s="1559"/>
      <c r="AB63" s="1559"/>
      <c r="AC63" s="1559"/>
      <c r="AD63" s="1559"/>
      <c r="AE63" s="1559"/>
      <c r="AF63" s="1559"/>
      <c r="AG63" s="1559"/>
      <c r="AH63" s="1559"/>
      <c r="AI63" s="1559"/>
      <c r="AJ63" s="1559"/>
      <c r="AK63" s="173"/>
      <c r="AL63" s="139"/>
      <c r="AM63" s="139"/>
      <c r="AN63" s="26"/>
      <c r="AO63" s="26"/>
      <c r="AP63" s="26"/>
      <c r="AX63" s="10"/>
      <c r="AY63" s="10"/>
      <c r="AZ63" s="10"/>
      <c r="BA63" s="10"/>
      <c r="BB63" s="10"/>
      <c r="BC63" s="10"/>
    </row>
    <row r="64" spans="1:55" ht="23.25" customHeight="1">
      <c r="A64" s="140" t="s">
        <v>632</v>
      </c>
      <c r="B64" s="147"/>
      <c r="C64" s="147"/>
      <c r="D64" s="191"/>
      <c r="E64" s="191"/>
      <c r="F64" s="336"/>
      <c r="G64" s="191"/>
      <c r="H64" s="191"/>
      <c r="I64" s="147"/>
      <c r="J64" s="147"/>
      <c r="K64" s="191"/>
      <c r="L64" s="191"/>
      <c r="M64" s="147"/>
      <c r="N64" s="191"/>
      <c r="O64" s="191"/>
      <c r="P64" s="191"/>
      <c r="Q64" s="191"/>
      <c r="R64" s="147"/>
      <c r="S64" s="191"/>
      <c r="T64" s="191"/>
      <c r="U64" s="147"/>
      <c r="V64" s="191"/>
      <c r="W64" s="191"/>
      <c r="X64" s="147"/>
      <c r="Y64" s="191"/>
      <c r="Z64" s="191"/>
      <c r="AA64" s="147"/>
      <c r="AB64" s="191"/>
      <c r="AC64" s="191"/>
      <c r="AD64" s="336"/>
      <c r="AE64" s="336"/>
      <c r="AF64" s="336"/>
      <c r="AG64" s="336"/>
      <c r="AH64" s="336"/>
      <c r="AI64" s="147"/>
      <c r="AJ64" s="147"/>
      <c r="AK64" s="147"/>
      <c r="AL64" s="139"/>
      <c r="AM64" s="139"/>
      <c r="AN64" s="26"/>
      <c r="AO64" s="26"/>
      <c r="AP64" s="26"/>
      <c r="AX64" s="10"/>
      <c r="AY64" s="10"/>
      <c r="AZ64" s="10"/>
      <c r="BA64" s="10"/>
      <c r="BB64" s="10"/>
      <c r="BC64" s="10"/>
    </row>
    <row r="65" spans="1:55" ht="86.25" customHeight="1">
      <c r="A65" s="140"/>
      <c r="B65" s="1559" t="s">
        <v>633</v>
      </c>
      <c r="C65" s="1559"/>
      <c r="D65" s="1559"/>
      <c r="E65" s="1559"/>
      <c r="F65" s="1559"/>
      <c r="G65" s="1559"/>
      <c r="H65" s="1559"/>
      <c r="I65" s="1559"/>
      <c r="J65" s="1559"/>
      <c r="K65" s="1559"/>
      <c r="L65" s="1559"/>
      <c r="M65" s="1559"/>
      <c r="N65" s="1559"/>
      <c r="O65" s="1559"/>
      <c r="P65" s="1559"/>
      <c r="Q65" s="1559"/>
      <c r="R65" s="1559"/>
      <c r="S65" s="1559"/>
      <c r="T65" s="1559"/>
      <c r="U65" s="1559"/>
      <c r="V65" s="1559"/>
      <c r="W65" s="1559"/>
      <c r="X65" s="1559"/>
      <c r="Y65" s="1559"/>
      <c r="Z65" s="1559"/>
      <c r="AA65" s="1559"/>
      <c r="AB65" s="1559"/>
      <c r="AC65" s="1559"/>
      <c r="AD65" s="1559"/>
      <c r="AE65" s="1559"/>
      <c r="AF65" s="1559"/>
      <c r="AG65" s="1559"/>
      <c r="AH65" s="1559"/>
      <c r="AI65" s="1559"/>
      <c r="AJ65" s="1559"/>
      <c r="AK65" s="173"/>
      <c r="AL65" s="139"/>
      <c r="AM65" s="139"/>
      <c r="AN65" s="26"/>
      <c r="AO65" s="26"/>
      <c r="AP65" s="26"/>
      <c r="AX65" s="10"/>
      <c r="AY65" s="10"/>
      <c r="AZ65" s="10"/>
      <c r="BA65" s="10"/>
      <c r="BB65" s="10"/>
      <c r="BC65" s="10"/>
    </row>
    <row r="66" spans="1:55" ht="20.25" customHeight="1">
      <c r="A66" s="140"/>
      <c r="B66" s="171"/>
      <c r="C66" s="147"/>
      <c r="D66" s="191"/>
      <c r="E66" s="191"/>
      <c r="F66" s="336"/>
      <c r="G66" s="191"/>
      <c r="H66" s="191"/>
      <c r="I66" s="147"/>
      <c r="J66" s="147"/>
      <c r="K66" s="191"/>
      <c r="L66" s="191"/>
      <c r="M66" s="147"/>
      <c r="N66" s="191"/>
      <c r="O66" s="191"/>
      <c r="P66" s="191"/>
      <c r="Q66" s="191"/>
      <c r="R66" s="147"/>
      <c r="S66" s="191"/>
      <c r="T66" s="191"/>
      <c r="U66" s="147"/>
      <c r="V66" s="191"/>
      <c r="W66" s="191"/>
      <c r="X66" s="147"/>
      <c r="Y66" s="191"/>
      <c r="Z66" s="191"/>
      <c r="AA66" s="147"/>
      <c r="AB66" s="191"/>
      <c r="AC66" s="191"/>
      <c r="AD66" s="336"/>
      <c r="AE66" s="336"/>
      <c r="AF66" s="336"/>
      <c r="AG66" s="336"/>
      <c r="AH66" s="336"/>
      <c r="AI66" s="147"/>
      <c r="AJ66" s="147"/>
      <c r="AK66" s="147"/>
      <c r="AL66" s="139"/>
      <c r="AM66" s="139"/>
      <c r="AN66" s="26"/>
      <c r="AO66" s="26"/>
      <c r="AP66" s="26"/>
      <c r="AX66" s="10"/>
      <c r="AY66" s="10"/>
      <c r="AZ66" s="10"/>
      <c r="BA66" s="10"/>
      <c r="BB66" s="10"/>
      <c r="BC66" s="10"/>
    </row>
    <row r="67" spans="1:55" ht="21" customHeight="1">
      <c r="A67" s="140" t="s">
        <v>634</v>
      </c>
      <c r="B67" s="147"/>
      <c r="C67" s="147"/>
      <c r="D67" s="191"/>
      <c r="E67" s="191"/>
      <c r="F67" s="336"/>
      <c r="G67" s="191"/>
      <c r="H67" s="191"/>
      <c r="I67" s="147"/>
      <c r="J67" s="147"/>
      <c r="K67" s="191"/>
      <c r="L67" s="191"/>
      <c r="M67" s="147"/>
      <c r="N67" s="191"/>
      <c r="O67" s="191"/>
      <c r="P67" s="191"/>
      <c r="Q67" s="191"/>
      <c r="R67" s="147"/>
      <c r="S67" s="191"/>
      <c r="T67" s="191"/>
      <c r="U67" s="147"/>
      <c r="V67" s="191"/>
      <c r="W67" s="191"/>
      <c r="X67" s="147"/>
      <c r="Y67" s="191"/>
      <c r="Z67" s="191"/>
      <c r="AA67" s="147"/>
      <c r="AB67" s="191"/>
      <c r="AC67" s="191"/>
      <c r="AD67" s="336"/>
      <c r="AE67" s="336"/>
      <c r="AF67" s="336"/>
      <c r="AG67" s="336"/>
      <c r="AH67" s="336"/>
      <c r="AI67" s="147"/>
      <c r="AJ67" s="147"/>
      <c r="AK67" s="138"/>
      <c r="AL67" s="139"/>
      <c r="AM67" s="139"/>
      <c r="AN67" s="26"/>
      <c r="AO67" s="26"/>
      <c r="AP67" s="26"/>
      <c r="AX67" s="10"/>
      <c r="AY67" s="10"/>
      <c r="AZ67" s="10"/>
      <c r="BA67" s="10"/>
      <c r="BB67" s="10"/>
      <c r="BC67" s="10"/>
    </row>
    <row r="68" spans="1:55" ht="78" customHeight="1">
      <c r="A68" s="140"/>
      <c r="B68" s="1559" t="s">
        <v>635</v>
      </c>
      <c r="C68" s="1559"/>
      <c r="D68" s="1559"/>
      <c r="E68" s="1559"/>
      <c r="F68" s="1559"/>
      <c r="G68" s="1559"/>
      <c r="H68" s="1559"/>
      <c r="I68" s="1559"/>
      <c r="J68" s="1559"/>
      <c r="K68" s="1559"/>
      <c r="L68" s="1559"/>
      <c r="M68" s="1559"/>
      <c r="N68" s="1559"/>
      <c r="O68" s="1559"/>
      <c r="P68" s="1559"/>
      <c r="Q68" s="1559"/>
      <c r="R68" s="1559"/>
      <c r="S68" s="1559"/>
      <c r="T68" s="1559"/>
      <c r="U68" s="1559"/>
      <c r="V68" s="1559"/>
      <c r="W68" s="1559"/>
      <c r="X68" s="1559"/>
      <c r="Y68" s="1559"/>
      <c r="Z68" s="1559"/>
      <c r="AA68" s="1559"/>
      <c r="AB68" s="1559"/>
      <c r="AC68" s="1559"/>
      <c r="AD68" s="1559"/>
      <c r="AE68" s="1559"/>
      <c r="AF68" s="1559"/>
      <c r="AG68" s="1559"/>
      <c r="AH68" s="1559"/>
      <c r="AI68" s="1559"/>
      <c r="AJ68" s="1559"/>
      <c r="AK68" s="173"/>
      <c r="AL68" s="139"/>
      <c r="AM68" s="139"/>
      <c r="AN68" s="26"/>
      <c r="AO68" s="26"/>
      <c r="AP68" s="26"/>
      <c r="AX68" s="10"/>
      <c r="AY68" s="10"/>
      <c r="AZ68" s="10"/>
      <c r="BA68" s="10"/>
      <c r="BB68" s="10"/>
      <c r="BC68" s="10"/>
    </row>
    <row r="69" spans="1:55" ht="21" customHeight="1">
      <c r="A69" s="140" t="s">
        <v>594</v>
      </c>
      <c r="B69" s="147"/>
      <c r="C69" s="147"/>
      <c r="D69" s="191"/>
      <c r="E69" s="191"/>
      <c r="F69" s="336"/>
      <c r="G69" s="191"/>
      <c r="H69" s="191"/>
      <c r="I69" s="147"/>
      <c r="J69" s="147"/>
      <c r="K69" s="191"/>
      <c r="L69" s="191"/>
      <c r="M69" s="147"/>
      <c r="N69" s="191"/>
      <c r="O69" s="191"/>
      <c r="P69" s="191"/>
      <c r="Q69" s="191"/>
      <c r="R69" s="147"/>
      <c r="S69" s="191"/>
      <c r="T69" s="191"/>
      <c r="U69" s="147"/>
      <c r="V69" s="191"/>
      <c r="W69" s="191"/>
      <c r="X69" s="147"/>
      <c r="Y69" s="191"/>
      <c r="Z69" s="191"/>
      <c r="AA69" s="147"/>
      <c r="AB69" s="191"/>
      <c r="AC69" s="191"/>
      <c r="AD69" s="336"/>
      <c r="AE69" s="336"/>
      <c r="AF69" s="336"/>
      <c r="AG69" s="336"/>
      <c r="AH69" s="336"/>
      <c r="AI69" s="147"/>
      <c r="AJ69" s="147"/>
      <c r="AK69" s="138"/>
      <c r="AL69" s="139"/>
      <c r="AM69" s="139"/>
      <c r="AN69" s="26"/>
      <c r="AO69" s="26"/>
      <c r="AP69" s="26"/>
      <c r="AX69" s="10"/>
      <c r="AY69" s="10"/>
      <c r="AZ69" s="10"/>
      <c r="BA69" s="10"/>
      <c r="BB69" s="10"/>
      <c r="BC69" s="10"/>
    </row>
    <row r="70" spans="1:55" ht="78.75" customHeight="1">
      <c r="A70" s="140"/>
      <c r="B70" s="1559" t="s">
        <v>636</v>
      </c>
      <c r="C70" s="1559"/>
      <c r="D70" s="1559"/>
      <c r="E70" s="1559"/>
      <c r="F70" s="1559"/>
      <c r="G70" s="1559"/>
      <c r="H70" s="1559"/>
      <c r="I70" s="1559"/>
      <c r="J70" s="1559"/>
      <c r="K70" s="1559"/>
      <c r="L70" s="1559"/>
      <c r="M70" s="1559"/>
      <c r="N70" s="1559"/>
      <c r="O70" s="1559"/>
      <c r="P70" s="1559"/>
      <c r="Q70" s="1559"/>
      <c r="R70" s="1559"/>
      <c r="S70" s="1559"/>
      <c r="T70" s="1559"/>
      <c r="U70" s="1559"/>
      <c r="V70" s="1559"/>
      <c r="W70" s="1559"/>
      <c r="X70" s="1559"/>
      <c r="Y70" s="1559"/>
      <c r="Z70" s="1559"/>
      <c r="AA70" s="1559"/>
      <c r="AB70" s="1559"/>
      <c r="AC70" s="1559"/>
      <c r="AD70" s="1559"/>
      <c r="AE70" s="1559"/>
      <c r="AF70" s="1559"/>
      <c r="AG70" s="1559"/>
      <c r="AH70" s="1559"/>
      <c r="AI70" s="1559"/>
      <c r="AJ70" s="1559"/>
      <c r="AK70" s="173"/>
      <c r="AL70" s="139"/>
      <c r="AM70" s="139"/>
      <c r="AN70" s="26"/>
      <c r="AO70" s="26"/>
      <c r="AP70" s="26"/>
      <c r="AX70" s="10"/>
      <c r="AY70" s="10"/>
      <c r="AZ70" s="10"/>
      <c r="BA70" s="10"/>
      <c r="BB70" s="10"/>
      <c r="BC70" s="10"/>
    </row>
    <row r="71" spans="1:55" ht="14.25" customHeight="1">
      <c r="A71" s="140"/>
      <c r="B71" s="147"/>
      <c r="C71" s="147"/>
      <c r="D71" s="191"/>
      <c r="E71" s="191"/>
      <c r="F71" s="336"/>
      <c r="G71" s="191"/>
      <c r="H71" s="191"/>
      <c r="I71" s="147"/>
      <c r="J71" s="147"/>
      <c r="K71" s="191"/>
      <c r="L71" s="191"/>
      <c r="M71" s="147"/>
      <c r="N71" s="191"/>
      <c r="O71" s="191"/>
      <c r="P71" s="191"/>
      <c r="Q71" s="191"/>
      <c r="R71" s="147"/>
      <c r="S71" s="191"/>
      <c r="T71" s="191"/>
      <c r="U71" s="147"/>
      <c r="V71" s="191"/>
      <c r="W71" s="191"/>
      <c r="X71" s="147"/>
      <c r="Y71" s="191"/>
      <c r="Z71" s="191"/>
      <c r="AA71" s="147"/>
      <c r="AB71" s="191"/>
      <c r="AC71" s="191"/>
      <c r="AD71" s="336"/>
      <c r="AE71" s="336"/>
      <c r="AF71" s="336"/>
      <c r="AG71" s="336"/>
      <c r="AH71" s="336"/>
      <c r="AI71" s="147"/>
      <c r="AJ71" s="147"/>
      <c r="AK71" s="147"/>
      <c r="AL71" s="139"/>
      <c r="AM71" s="139"/>
      <c r="AN71" s="26"/>
      <c r="AO71" s="26"/>
      <c r="AP71" s="26"/>
      <c r="AX71" s="10"/>
      <c r="AY71" s="10"/>
      <c r="AZ71" s="10"/>
      <c r="BA71" s="10"/>
      <c r="BB71" s="10"/>
      <c r="BC71" s="10"/>
    </row>
    <row r="72" spans="1:55" ht="18.75" customHeight="1">
      <c r="A72" s="1619" t="s">
        <v>637</v>
      </c>
      <c r="B72" s="1619"/>
      <c r="C72" s="1619"/>
      <c r="D72" s="1619"/>
      <c r="E72" s="1619"/>
      <c r="F72" s="1619"/>
      <c r="G72" s="1619"/>
      <c r="H72" s="1619"/>
      <c r="I72" s="1619"/>
      <c r="J72" s="1619"/>
      <c r="K72" s="1619"/>
      <c r="L72" s="1619"/>
      <c r="M72" s="1619"/>
      <c r="N72" s="1619"/>
      <c r="O72" s="1619"/>
      <c r="P72" s="1619"/>
      <c r="Q72" s="1619"/>
      <c r="R72" s="1619"/>
      <c r="S72" s="1619"/>
      <c r="T72" s="1619"/>
      <c r="U72" s="1619"/>
      <c r="V72" s="1619"/>
      <c r="W72" s="1619"/>
      <c r="X72" s="1619"/>
      <c r="Y72" s="1619"/>
      <c r="Z72" s="1619"/>
      <c r="AA72" s="1619"/>
      <c r="AB72" s="1619"/>
      <c r="AC72" s="1619"/>
      <c r="AD72" s="1619"/>
      <c r="AE72" s="1619"/>
      <c r="AF72" s="1619"/>
      <c r="AG72" s="1619"/>
      <c r="AH72" s="1619"/>
      <c r="AI72" s="1619"/>
      <c r="AJ72" s="1619"/>
      <c r="AK72" s="1619"/>
      <c r="AL72" s="139"/>
      <c r="AM72" s="139"/>
      <c r="AN72" s="26"/>
      <c r="AO72" s="26"/>
      <c r="AP72" s="26"/>
      <c r="AX72" s="10"/>
      <c r="AY72" s="10"/>
      <c r="AZ72" s="10"/>
      <c r="BA72" s="10"/>
      <c r="BB72" s="10"/>
      <c r="BC72" s="10"/>
    </row>
    <row r="73" spans="1:55" ht="48.75" customHeight="1">
      <c r="A73" s="172"/>
      <c r="B73" s="1559" t="s">
        <v>564</v>
      </c>
      <c r="C73" s="1559"/>
      <c r="D73" s="1559"/>
      <c r="E73" s="1559"/>
      <c r="F73" s="1559"/>
      <c r="G73" s="1559"/>
      <c r="H73" s="1559"/>
      <c r="I73" s="1559"/>
      <c r="J73" s="1559"/>
      <c r="K73" s="1559"/>
      <c r="L73" s="1559"/>
      <c r="M73" s="1559"/>
      <c r="N73" s="1559"/>
      <c r="O73" s="1559"/>
      <c r="P73" s="1559"/>
      <c r="Q73" s="1559"/>
      <c r="R73" s="1559"/>
      <c r="S73" s="1559"/>
      <c r="T73" s="1559"/>
      <c r="U73" s="1559"/>
      <c r="V73" s="1559"/>
      <c r="W73" s="1559"/>
      <c r="X73" s="1559"/>
      <c r="Y73" s="1559"/>
      <c r="Z73" s="1559"/>
      <c r="AA73" s="1559"/>
      <c r="AB73" s="1559"/>
      <c r="AC73" s="1559"/>
      <c r="AD73" s="1559"/>
      <c r="AE73" s="1559"/>
      <c r="AF73" s="1559"/>
      <c r="AG73" s="1559"/>
      <c r="AH73" s="1559"/>
      <c r="AI73" s="1559"/>
      <c r="AJ73" s="1559"/>
      <c r="AK73" s="173"/>
      <c r="AL73" s="139"/>
      <c r="AM73" s="139"/>
      <c r="AN73" s="26"/>
      <c r="AO73" s="26"/>
      <c r="AP73" s="26"/>
      <c r="AX73" s="10"/>
      <c r="AY73" s="10"/>
      <c r="AZ73" s="10"/>
      <c r="BA73" s="10"/>
      <c r="BB73" s="10"/>
      <c r="BC73" s="10"/>
    </row>
    <row r="74" spans="1:55" ht="21" customHeight="1">
      <c r="A74" s="140" t="s">
        <v>679</v>
      </c>
      <c r="B74" s="147"/>
      <c r="C74" s="147"/>
      <c r="D74" s="191"/>
      <c r="E74" s="191"/>
      <c r="F74" s="336"/>
      <c r="G74" s="191"/>
      <c r="H74" s="191"/>
      <c r="I74" s="147"/>
      <c r="J74" s="147"/>
      <c r="K74" s="191"/>
      <c r="L74" s="191"/>
      <c r="M74" s="147"/>
      <c r="N74" s="191"/>
      <c r="O74" s="191"/>
      <c r="P74" s="191"/>
      <c r="Q74" s="191"/>
      <c r="R74" s="147"/>
      <c r="S74" s="191"/>
      <c r="T74" s="191"/>
      <c r="U74" s="147"/>
      <c r="V74" s="191"/>
      <c r="W74" s="191"/>
      <c r="X74" s="147"/>
      <c r="Y74" s="191"/>
      <c r="Z74" s="191"/>
      <c r="AA74" s="147"/>
      <c r="AB74" s="191"/>
      <c r="AC74" s="191"/>
      <c r="AD74" s="336"/>
      <c r="AE74" s="336"/>
      <c r="AF74" s="336"/>
      <c r="AG74" s="336"/>
      <c r="AH74" s="336"/>
      <c r="AI74" s="147"/>
      <c r="AJ74" s="147"/>
      <c r="AK74" s="138"/>
      <c r="AL74" s="139"/>
      <c r="AM74" s="139"/>
      <c r="AN74" s="26"/>
      <c r="AO74" s="26"/>
      <c r="AP74" s="26"/>
      <c r="AX74" s="10"/>
      <c r="AY74" s="10"/>
      <c r="AZ74" s="10"/>
      <c r="BA74" s="10"/>
      <c r="BB74" s="10"/>
      <c r="BC74" s="10"/>
    </row>
    <row r="75" spans="1:55" ht="58.5" customHeight="1">
      <c r="A75" s="140"/>
      <c r="B75" s="1559" t="s">
        <v>530</v>
      </c>
      <c r="C75" s="1559"/>
      <c r="D75" s="1559"/>
      <c r="E75" s="1559"/>
      <c r="F75" s="1559"/>
      <c r="G75" s="1559"/>
      <c r="H75" s="1559"/>
      <c r="I75" s="1559"/>
      <c r="J75" s="1559"/>
      <c r="K75" s="1559"/>
      <c r="L75" s="1559"/>
      <c r="M75" s="1559"/>
      <c r="N75" s="1559"/>
      <c r="O75" s="1559"/>
      <c r="P75" s="1559"/>
      <c r="Q75" s="1559"/>
      <c r="R75" s="1559"/>
      <c r="S75" s="1559"/>
      <c r="T75" s="1559"/>
      <c r="U75" s="1559"/>
      <c r="V75" s="1559"/>
      <c r="W75" s="1559"/>
      <c r="X75" s="1559"/>
      <c r="Y75" s="1559"/>
      <c r="Z75" s="1559"/>
      <c r="AA75" s="1559"/>
      <c r="AB75" s="1559"/>
      <c r="AC75" s="1559"/>
      <c r="AD75" s="1559"/>
      <c r="AE75" s="1559"/>
      <c r="AF75" s="1559"/>
      <c r="AG75" s="1559"/>
      <c r="AH75" s="1559"/>
      <c r="AI75" s="1559"/>
      <c r="AJ75" s="1559"/>
      <c r="AK75" s="173"/>
      <c r="AL75" s="139"/>
      <c r="AM75" s="139"/>
      <c r="AN75" s="26"/>
      <c r="AO75" s="26"/>
      <c r="AP75" s="26"/>
      <c r="AX75" s="10"/>
      <c r="AY75" s="10"/>
      <c r="AZ75" s="10"/>
      <c r="BA75" s="10"/>
      <c r="BB75" s="10"/>
      <c r="BC75" s="10"/>
    </row>
    <row r="76" spans="1:55" ht="16.5" customHeight="1">
      <c r="A76" s="140" t="s">
        <v>638</v>
      </c>
      <c r="B76" s="147"/>
      <c r="C76" s="147"/>
      <c r="D76" s="191"/>
      <c r="E76" s="191"/>
      <c r="F76" s="336"/>
      <c r="G76" s="191"/>
      <c r="H76" s="191"/>
      <c r="I76" s="147"/>
      <c r="J76" s="147"/>
      <c r="K76" s="191"/>
      <c r="L76" s="191"/>
      <c r="M76" s="147"/>
      <c r="N76" s="191"/>
      <c r="O76" s="191"/>
      <c r="P76" s="191"/>
      <c r="Q76" s="191"/>
      <c r="R76" s="147"/>
      <c r="S76" s="191"/>
      <c r="T76" s="191"/>
      <c r="U76" s="147"/>
      <c r="V76" s="191"/>
      <c r="W76" s="191"/>
      <c r="X76" s="147"/>
      <c r="Y76" s="191"/>
      <c r="Z76" s="191"/>
      <c r="AA76" s="147"/>
      <c r="AB76" s="191"/>
      <c r="AC76" s="191"/>
      <c r="AD76" s="336"/>
      <c r="AE76" s="336"/>
      <c r="AF76" s="336"/>
      <c r="AG76" s="336"/>
      <c r="AH76" s="336"/>
      <c r="AI76" s="147"/>
      <c r="AJ76" s="147"/>
      <c r="AK76" s="147"/>
      <c r="AL76" s="139"/>
      <c r="AM76" s="139"/>
      <c r="AN76" s="26"/>
      <c r="AO76" s="26"/>
      <c r="AP76" s="26"/>
      <c r="AX76" s="10"/>
      <c r="AY76" s="10"/>
      <c r="AZ76" s="10"/>
      <c r="BA76" s="10"/>
      <c r="BB76" s="10"/>
      <c r="BC76" s="10"/>
    </row>
    <row r="77" spans="1:55" ht="48" customHeight="1">
      <c r="A77" s="140"/>
      <c r="B77" s="1559" t="s">
        <v>639</v>
      </c>
      <c r="C77" s="1559"/>
      <c r="D77" s="1559"/>
      <c r="E77" s="1559"/>
      <c r="F77" s="1559"/>
      <c r="G77" s="1559"/>
      <c r="H77" s="1559"/>
      <c r="I77" s="1559"/>
      <c r="J77" s="1559"/>
      <c r="K77" s="1559"/>
      <c r="L77" s="1559"/>
      <c r="M77" s="1559"/>
      <c r="N77" s="1559"/>
      <c r="O77" s="1559"/>
      <c r="P77" s="1559"/>
      <c r="Q77" s="1559"/>
      <c r="R77" s="1559"/>
      <c r="S77" s="1559"/>
      <c r="T77" s="1559"/>
      <c r="U77" s="1559"/>
      <c r="V77" s="1559"/>
      <c r="W77" s="1559"/>
      <c r="X77" s="1559"/>
      <c r="Y77" s="1559"/>
      <c r="Z77" s="1559"/>
      <c r="AA77" s="1559"/>
      <c r="AB77" s="1559"/>
      <c r="AC77" s="1559"/>
      <c r="AD77" s="1559"/>
      <c r="AE77" s="1559"/>
      <c r="AF77" s="1559"/>
      <c r="AG77" s="1559"/>
      <c r="AH77" s="1559"/>
      <c r="AI77" s="1559"/>
      <c r="AJ77" s="1559"/>
      <c r="AK77" s="173"/>
      <c r="AL77" s="139"/>
      <c r="AM77" s="139"/>
      <c r="AN77" s="26"/>
      <c r="AO77" s="26"/>
      <c r="AP77" s="26"/>
      <c r="AX77" s="10"/>
      <c r="AY77" s="10"/>
      <c r="AZ77" s="10"/>
      <c r="BA77" s="10"/>
      <c r="BB77" s="10"/>
      <c r="BC77" s="10"/>
    </row>
    <row r="78" spans="1:55" ht="21" customHeight="1">
      <c r="A78" s="140" t="s">
        <v>595</v>
      </c>
      <c r="B78" s="147"/>
      <c r="C78" s="147"/>
      <c r="D78" s="191"/>
      <c r="E78" s="191"/>
      <c r="F78" s="336"/>
      <c r="G78" s="191"/>
      <c r="H78" s="191"/>
      <c r="I78" s="147"/>
      <c r="J78" s="147"/>
      <c r="K78" s="191"/>
      <c r="L78" s="191"/>
      <c r="M78" s="147"/>
      <c r="N78" s="191"/>
      <c r="O78" s="191"/>
      <c r="P78" s="191"/>
      <c r="Q78" s="191"/>
      <c r="R78" s="147"/>
      <c r="S78" s="191"/>
      <c r="T78" s="191"/>
      <c r="U78" s="147"/>
      <c r="V78" s="191"/>
      <c r="W78" s="191"/>
      <c r="X78" s="147"/>
      <c r="Y78" s="191"/>
      <c r="Z78" s="191"/>
      <c r="AA78" s="147"/>
      <c r="AB78" s="191"/>
      <c r="AC78" s="191"/>
      <c r="AD78" s="336"/>
      <c r="AE78" s="336"/>
      <c r="AF78" s="336"/>
      <c r="AG78" s="336"/>
      <c r="AH78" s="336"/>
      <c r="AI78" s="147"/>
      <c r="AJ78" s="147"/>
      <c r="AK78" s="138"/>
      <c r="AL78" s="139"/>
      <c r="AM78" s="139"/>
      <c r="AN78" s="26"/>
      <c r="AO78" s="26"/>
      <c r="AP78" s="26"/>
      <c r="AX78" s="10"/>
      <c r="AY78" s="10"/>
      <c r="AZ78" s="10"/>
      <c r="BA78" s="10"/>
      <c r="BB78" s="10"/>
      <c r="BC78" s="10"/>
    </row>
    <row r="79" spans="1:55" ht="86.25" customHeight="1">
      <c r="A79" s="140"/>
      <c r="B79" s="1559" t="s">
        <v>565</v>
      </c>
      <c r="C79" s="1559"/>
      <c r="D79" s="1559"/>
      <c r="E79" s="1559"/>
      <c r="F79" s="1559"/>
      <c r="G79" s="1559"/>
      <c r="H79" s="1559"/>
      <c r="I79" s="1559"/>
      <c r="J79" s="1559"/>
      <c r="K79" s="1559"/>
      <c r="L79" s="1559"/>
      <c r="M79" s="1559"/>
      <c r="N79" s="1559"/>
      <c r="O79" s="1559"/>
      <c r="P79" s="1559"/>
      <c r="Q79" s="1559"/>
      <c r="R79" s="1559"/>
      <c r="S79" s="1559"/>
      <c r="T79" s="1559"/>
      <c r="U79" s="1559"/>
      <c r="V79" s="1559"/>
      <c r="W79" s="1559"/>
      <c r="X79" s="1559"/>
      <c r="Y79" s="1559"/>
      <c r="Z79" s="1559"/>
      <c r="AA79" s="1559"/>
      <c r="AB79" s="1559"/>
      <c r="AC79" s="1559"/>
      <c r="AD79" s="1559"/>
      <c r="AE79" s="1559"/>
      <c r="AF79" s="1559"/>
      <c r="AG79" s="1559"/>
      <c r="AH79" s="1559"/>
      <c r="AI79" s="1559"/>
      <c r="AJ79" s="1559"/>
      <c r="AK79" s="173"/>
      <c r="AL79" s="139"/>
      <c r="AM79" s="139"/>
      <c r="AN79" s="26"/>
      <c r="AO79" s="26"/>
      <c r="AP79" s="26"/>
      <c r="AX79" s="10"/>
      <c r="AY79" s="10"/>
      <c r="AZ79" s="10"/>
      <c r="BA79" s="10"/>
      <c r="BB79" s="10"/>
      <c r="BC79" s="10"/>
    </row>
    <row r="80" spans="1:55" ht="18.75" customHeight="1">
      <c r="A80" s="140" t="s">
        <v>596</v>
      </c>
      <c r="B80" s="147"/>
      <c r="C80" s="147"/>
      <c r="D80" s="191"/>
      <c r="E80" s="191"/>
      <c r="F80" s="336"/>
      <c r="G80" s="191"/>
      <c r="H80" s="191"/>
      <c r="I80" s="147"/>
      <c r="J80" s="147"/>
      <c r="K80" s="191"/>
      <c r="L80" s="191"/>
      <c r="M80" s="147"/>
      <c r="N80" s="191"/>
      <c r="O80" s="191"/>
      <c r="P80" s="191"/>
      <c r="Q80" s="191"/>
      <c r="R80" s="147"/>
      <c r="S80" s="191"/>
      <c r="T80" s="191"/>
      <c r="U80" s="147"/>
      <c r="V80" s="191"/>
      <c r="W80" s="191"/>
      <c r="X80" s="147"/>
      <c r="Y80" s="191"/>
      <c r="Z80" s="191"/>
      <c r="AA80" s="147"/>
      <c r="AB80" s="191"/>
      <c r="AC80" s="191"/>
      <c r="AD80" s="336"/>
      <c r="AE80" s="336"/>
      <c r="AF80" s="336"/>
      <c r="AG80" s="336"/>
      <c r="AH80" s="336"/>
      <c r="AI80" s="147"/>
      <c r="AJ80" s="147"/>
      <c r="AK80" s="147"/>
      <c r="AL80" s="139"/>
      <c r="AM80" s="139"/>
      <c r="AN80" s="26"/>
      <c r="AO80" s="26"/>
      <c r="AP80" s="26"/>
      <c r="AX80" s="10"/>
      <c r="AY80" s="10"/>
      <c r="AZ80" s="10"/>
      <c r="BA80" s="10"/>
      <c r="BB80" s="10"/>
      <c r="BC80" s="10"/>
    </row>
    <row r="81" spans="1:55" ht="36" customHeight="1">
      <c r="A81" s="140"/>
      <c r="B81" s="1559" t="s">
        <v>566</v>
      </c>
      <c r="C81" s="1559"/>
      <c r="D81" s="1559"/>
      <c r="E81" s="1559"/>
      <c r="F81" s="1559"/>
      <c r="G81" s="1559"/>
      <c r="H81" s="1559"/>
      <c r="I81" s="1559"/>
      <c r="J81" s="1559"/>
      <c r="K81" s="1559"/>
      <c r="L81" s="1559"/>
      <c r="M81" s="1559"/>
      <c r="N81" s="1559"/>
      <c r="O81" s="1559"/>
      <c r="P81" s="1559"/>
      <c r="Q81" s="1559"/>
      <c r="R81" s="1559"/>
      <c r="S81" s="1559"/>
      <c r="T81" s="1559"/>
      <c r="U81" s="1559"/>
      <c r="V81" s="1559"/>
      <c r="W81" s="1559"/>
      <c r="X81" s="1559"/>
      <c r="Y81" s="1559"/>
      <c r="Z81" s="1559"/>
      <c r="AA81" s="1559"/>
      <c r="AB81" s="1559"/>
      <c r="AC81" s="1559"/>
      <c r="AD81" s="1559"/>
      <c r="AE81" s="1559"/>
      <c r="AF81" s="1559"/>
      <c r="AG81" s="1559"/>
      <c r="AH81" s="1559"/>
      <c r="AI81" s="1559"/>
      <c r="AJ81" s="1559"/>
      <c r="AK81" s="173"/>
      <c r="AL81" s="139"/>
      <c r="AM81" s="139"/>
      <c r="AN81" s="26"/>
      <c r="AO81" s="26"/>
      <c r="AP81" s="26"/>
      <c r="AX81" s="10"/>
      <c r="AY81" s="10"/>
      <c r="AZ81" s="10"/>
      <c r="BA81" s="10"/>
      <c r="BB81" s="10"/>
      <c r="BC81" s="10"/>
    </row>
    <row r="82" spans="1:55" ht="21" customHeight="1">
      <c r="A82" s="140" t="s">
        <v>597</v>
      </c>
      <c r="B82" s="147"/>
      <c r="C82" s="147"/>
      <c r="D82" s="191"/>
      <c r="E82" s="191"/>
      <c r="F82" s="336"/>
      <c r="G82" s="191"/>
      <c r="H82" s="191"/>
      <c r="I82" s="147"/>
      <c r="J82" s="147"/>
      <c r="K82" s="191"/>
      <c r="L82" s="191"/>
      <c r="M82" s="147"/>
      <c r="N82" s="191"/>
      <c r="O82" s="191"/>
      <c r="P82" s="191"/>
      <c r="Q82" s="191"/>
      <c r="R82" s="147"/>
      <c r="S82" s="191"/>
      <c r="T82" s="191"/>
      <c r="U82" s="147"/>
      <c r="V82" s="191"/>
      <c r="W82" s="191"/>
      <c r="X82" s="147"/>
      <c r="Y82" s="191"/>
      <c r="Z82" s="191"/>
      <c r="AA82" s="147"/>
      <c r="AB82" s="191"/>
      <c r="AC82" s="191"/>
      <c r="AD82" s="336"/>
      <c r="AE82" s="336"/>
      <c r="AF82" s="336"/>
      <c r="AG82" s="336"/>
      <c r="AH82" s="336"/>
      <c r="AI82" s="147"/>
      <c r="AJ82" s="147"/>
      <c r="AK82" s="138"/>
      <c r="AL82" s="139"/>
      <c r="AM82" s="139"/>
      <c r="AN82" s="26"/>
      <c r="AO82" s="26"/>
      <c r="AP82" s="26"/>
      <c r="AX82" s="10"/>
      <c r="AY82" s="10"/>
      <c r="AZ82" s="10"/>
      <c r="BA82" s="10"/>
      <c r="BB82" s="10"/>
      <c r="BC82" s="10"/>
    </row>
    <row r="83" spans="1:55" ht="99.75" customHeight="1">
      <c r="A83" s="140"/>
      <c r="B83" s="1559" t="s">
        <v>487</v>
      </c>
      <c r="C83" s="1559"/>
      <c r="D83" s="1559"/>
      <c r="E83" s="1559"/>
      <c r="F83" s="1559"/>
      <c r="G83" s="1559"/>
      <c r="H83" s="1559"/>
      <c r="I83" s="1559"/>
      <c r="J83" s="1559"/>
      <c r="K83" s="1559"/>
      <c r="L83" s="1559"/>
      <c r="M83" s="1559"/>
      <c r="N83" s="1559"/>
      <c r="O83" s="1559"/>
      <c r="P83" s="1559"/>
      <c r="Q83" s="1559"/>
      <c r="R83" s="1559"/>
      <c r="S83" s="1559"/>
      <c r="T83" s="1559"/>
      <c r="U83" s="1559"/>
      <c r="V83" s="1559"/>
      <c r="W83" s="1559"/>
      <c r="X83" s="1559"/>
      <c r="Y83" s="1559"/>
      <c r="Z83" s="1559"/>
      <c r="AA83" s="1559"/>
      <c r="AB83" s="1559"/>
      <c r="AC83" s="1559"/>
      <c r="AD83" s="1559"/>
      <c r="AE83" s="1559"/>
      <c r="AF83" s="1559"/>
      <c r="AG83" s="1559"/>
      <c r="AH83" s="1559"/>
      <c r="AI83" s="1559"/>
      <c r="AJ83" s="1559"/>
      <c r="AK83" s="173"/>
      <c r="AL83" s="139"/>
      <c r="AM83" s="139"/>
      <c r="AN83" s="26"/>
      <c r="AO83" s="26"/>
      <c r="AP83" s="26"/>
      <c r="AX83" s="10"/>
      <c r="AY83" s="10"/>
      <c r="AZ83" s="10"/>
      <c r="BA83" s="10"/>
      <c r="BB83" s="10"/>
      <c r="BC83" s="10"/>
    </row>
    <row r="84" spans="1:55" ht="21" customHeight="1">
      <c r="A84" s="140" t="s">
        <v>598</v>
      </c>
      <c r="B84" s="147"/>
      <c r="C84" s="147"/>
      <c r="D84" s="191"/>
      <c r="E84" s="191"/>
      <c r="F84" s="336"/>
      <c r="G84" s="191"/>
      <c r="H84" s="191"/>
      <c r="I84" s="147"/>
      <c r="J84" s="147"/>
      <c r="K84" s="191"/>
      <c r="L84" s="191"/>
      <c r="M84" s="147"/>
      <c r="N84" s="191"/>
      <c r="O84" s="191"/>
      <c r="P84" s="191"/>
      <c r="Q84" s="191"/>
      <c r="R84" s="147"/>
      <c r="S84" s="191"/>
      <c r="T84" s="191"/>
      <c r="U84" s="147"/>
      <c r="V84" s="191"/>
      <c r="W84" s="191"/>
      <c r="X84" s="147"/>
      <c r="Y84" s="191"/>
      <c r="Z84" s="191"/>
      <c r="AA84" s="147"/>
      <c r="AB84" s="191"/>
      <c r="AC84" s="191"/>
      <c r="AD84" s="336"/>
      <c r="AE84" s="336"/>
      <c r="AF84" s="336"/>
      <c r="AG84" s="336"/>
      <c r="AH84" s="336"/>
      <c r="AI84" s="147"/>
      <c r="AJ84" s="147"/>
      <c r="AK84" s="138"/>
      <c r="AL84" s="139"/>
      <c r="AM84" s="139"/>
      <c r="AN84" s="26"/>
      <c r="AO84" s="26"/>
      <c r="AP84" s="26"/>
      <c r="AX84" s="10"/>
      <c r="AY84" s="10"/>
      <c r="AZ84" s="10"/>
      <c r="BA84" s="10"/>
      <c r="BB84" s="10"/>
      <c r="BC84" s="10"/>
    </row>
    <row r="85" spans="1:55" ht="60" customHeight="1">
      <c r="A85" s="140"/>
      <c r="B85" s="1559" t="s">
        <v>488</v>
      </c>
      <c r="C85" s="1559"/>
      <c r="D85" s="1559"/>
      <c r="E85" s="1559"/>
      <c r="F85" s="1559"/>
      <c r="G85" s="1559"/>
      <c r="H85" s="1559"/>
      <c r="I85" s="1559"/>
      <c r="J85" s="1559"/>
      <c r="K85" s="1559"/>
      <c r="L85" s="1559"/>
      <c r="M85" s="1559"/>
      <c r="N85" s="1559"/>
      <c r="O85" s="1559"/>
      <c r="P85" s="1559"/>
      <c r="Q85" s="1559"/>
      <c r="R85" s="1559"/>
      <c r="S85" s="1559"/>
      <c r="T85" s="1559"/>
      <c r="U85" s="1559"/>
      <c r="V85" s="1559"/>
      <c r="W85" s="1559"/>
      <c r="X85" s="1559"/>
      <c r="Y85" s="1559"/>
      <c r="Z85" s="1559"/>
      <c r="AA85" s="1559"/>
      <c r="AB85" s="1559"/>
      <c r="AC85" s="1559"/>
      <c r="AD85" s="1559"/>
      <c r="AE85" s="1559"/>
      <c r="AF85" s="1559"/>
      <c r="AG85" s="1559"/>
      <c r="AH85" s="1559"/>
      <c r="AI85" s="1559"/>
      <c r="AJ85" s="1559"/>
      <c r="AK85" s="173"/>
      <c r="AL85" s="139"/>
      <c r="AM85" s="139"/>
      <c r="AN85" s="26"/>
      <c r="AO85" s="26"/>
      <c r="AP85" s="26"/>
      <c r="AX85" s="10"/>
      <c r="AY85" s="10"/>
      <c r="AZ85" s="10"/>
      <c r="BA85" s="10"/>
      <c r="BB85" s="10"/>
      <c r="BC85" s="10"/>
    </row>
    <row r="86" spans="1:55" ht="18" customHeight="1">
      <c r="A86" s="140" t="s">
        <v>640</v>
      </c>
      <c r="B86" s="147"/>
      <c r="C86" s="147"/>
      <c r="D86" s="191"/>
      <c r="E86" s="191"/>
      <c r="F86" s="336"/>
      <c r="G86" s="191"/>
      <c r="H86" s="191"/>
      <c r="I86" s="147"/>
      <c r="J86" s="147"/>
      <c r="K86" s="191"/>
      <c r="L86" s="191"/>
      <c r="M86" s="147"/>
      <c r="N86" s="191"/>
      <c r="O86" s="191"/>
      <c r="P86" s="191"/>
      <c r="Q86" s="191"/>
      <c r="R86" s="147"/>
      <c r="S86" s="191"/>
      <c r="T86" s="191"/>
      <c r="U86" s="147"/>
      <c r="V86" s="191"/>
      <c r="W86" s="191"/>
      <c r="X86" s="147"/>
      <c r="Y86" s="191"/>
      <c r="Z86" s="191"/>
      <c r="AA86" s="147"/>
      <c r="AB86" s="191"/>
      <c r="AC86" s="191"/>
      <c r="AD86" s="336"/>
      <c r="AE86" s="336"/>
      <c r="AF86" s="336"/>
      <c r="AG86" s="336"/>
      <c r="AH86" s="336"/>
      <c r="AI86" s="147"/>
      <c r="AJ86" s="147"/>
      <c r="AK86" s="147"/>
      <c r="AL86" s="139"/>
      <c r="AM86" s="139"/>
      <c r="AN86" s="26"/>
      <c r="AO86" s="26"/>
      <c r="AP86" s="26"/>
      <c r="AX86" s="10"/>
      <c r="AY86" s="10"/>
      <c r="AZ86" s="10"/>
      <c r="BA86" s="10"/>
      <c r="BB86" s="10"/>
      <c r="BC86" s="10"/>
    </row>
    <row r="87" spans="1:55" ht="81" customHeight="1">
      <c r="A87" s="140"/>
      <c r="B87" s="1559" t="s">
        <v>641</v>
      </c>
      <c r="C87" s="1559"/>
      <c r="D87" s="1559"/>
      <c r="E87" s="1559"/>
      <c r="F87" s="1559"/>
      <c r="G87" s="1559"/>
      <c r="H87" s="1559"/>
      <c r="I87" s="1559"/>
      <c r="J87" s="1559"/>
      <c r="K87" s="1559"/>
      <c r="L87" s="1559"/>
      <c r="M87" s="1559"/>
      <c r="N87" s="1559"/>
      <c r="O87" s="1559"/>
      <c r="P87" s="1559"/>
      <c r="Q87" s="1559"/>
      <c r="R87" s="1559"/>
      <c r="S87" s="1559"/>
      <c r="T87" s="1559"/>
      <c r="U87" s="1559"/>
      <c r="V87" s="1559"/>
      <c r="W87" s="1559"/>
      <c r="X87" s="1559"/>
      <c r="Y87" s="1559"/>
      <c r="Z87" s="1559"/>
      <c r="AA87" s="1559"/>
      <c r="AB87" s="1559"/>
      <c r="AC87" s="1559"/>
      <c r="AD87" s="1559"/>
      <c r="AE87" s="1559"/>
      <c r="AF87" s="1559"/>
      <c r="AG87" s="1559"/>
      <c r="AH87" s="1559"/>
      <c r="AI87" s="1559"/>
      <c r="AJ87" s="1559"/>
      <c r="AK87" s="173"/>
      <c r="AL87" s="139"/>
      <c r="AM87" s="139"/>
      <c r="AN87" s="26"/>
      <c r="AO87" s="26"/>
      <c r="AP87" s="26"/>
      <c r="AX87" s="10"/>
      <c r="AY87" s="10"/>
      <c r="AZ87" s="10"/>
      <c r="BA87" s="10"/>
      <c r="BB87" s="10"/>
      <c r="BC87" s="10"/>
    </row>
    <row r="88" spans="1:55" ht="23.25" customHeight="1">
      <c r="A88" s="140" t="s">
        <v>642</v>
      </c>
      <c r="B88" s="147"/>
      <c r="C88" s="147"/>
      <c r="D88" s="191"/>
      <c r="E88" s="191"/>
      <c r="F88" s="336"/>
      <c r="G88" s="191"/>
      <c r="H88" s="191"/>
      <c r="I88" s="147"/>
      <c r="J88" s="147"/>
      <c r="K88" s="191"/>
      <c r="L88" s="191"/>
      <c r="M88" s="147"/>
      <c r="N88" s="191"/>
      <c r="O88" s="191"/>
      <c r="P88" s="191"/>
      <c r="Q88" s="191"/>
      <c r="R88" s="147"/>
      <c r="S88" s="191"/>
      <c r="T88" s="191"/>
      <c r="U88" s="147"/>
      <c r="V88" s="191"/>
      <c r="W88" s="191"/>
      <c r="X88" s="147"/>
      <c r="Y88" s="191"/>
      <c r="Z88" s="191"/>
      <c r="AA88" s="147"/>
      <c r="AB88" s="191"/>
      <c r="AC88" s="191"/>
      <c r="AD88" s="336"/>
      <c r="AE88" s="336"/>
      <c r="AF88" s="336"/>
      <c r="AG88" s="336"/>
      <c r="AH88" s="336"/>
      <c r="AI88" s="147"/>
      <c r="AJ88" s="147"/>
      <c r="AK88" s="147"/>
      <c r="AL88" s="139"/>
      <c r="AM88" s="139"/>
      <c r="AN88" s="26"/>
      <c r="AO88" s="26"/>
      <c r="AP88" s="26"/>
      <c r="AX88" s="10"/>
      <c r="AY88" s="10"/>
      <c r="AZ88" s="10"/>
      <c r="BA88" s="10"/>
      <c r="BB88" s="10"/>
      <c r="BC88" s="10"/>
    </row>
    <row r="89" spans="1:55" ht="38.25" customHeight="1">
      <c r="A89" s="140"/>
      <c r="B89" s="1559" t="s">
        <v>643</v>
      </c>
      <c r="C89" s="1559"/>
      <c r="D89" s="1559"/>
      <c r="E89" s="1559"/>
      <c r="F89" s="1559"/>
      <c r="G89" s="1559"/>
      <c r="H89" s="1559"/>
      <c r="I89" s="1559"/>
      <c r="J89" s="1559"/>
      <c r="K89" s="1559"/>
      <c r="L89" s="1559"/>
      <c r="M89" s="1559"/>
      <c r="N89" s="1559"/>
      <c r="O89" s="1559"/>
      <c r="P89" s="1559"/>
      <c r="Q89" s="1559"/>
      <c r="R89" s="1559"/>
      <c r="S89" s="1559"/>
      <c r="T89" s="1559"/>
      <c r="U89" s="1559"/>
      <c r="V89" s="1559"/>
      <c r="W89" s="1559"/>
      <c r="X89" s="1559"/>
      <c r="Y89" s="1559"/>
      <c r="Z89" s="1559"/>
      <c r="AA89" s="1559"/>
      <c r="AB89" s="1559"/>
      <c r="AC89" s="1559"/>
      <c r="AD89" s="1559"/>
      <c r="AE89" s="1559"/>
      <c r="AF89" s="1559"/>
      <c r="AG89" s="1559"/>
      <c r="AH89" s="1559"/>
      <c r="AI89" s="1559"/>
      <c r="AJ89" s="1559"/>
      <c r="AK89" s="173"/>
      <c r="AL89" s="139"/>
      <c r="AM89" s="139"/>
      <c r="AN89" s="26"/>
      <c r="AO89" s="26"/>
      <c r="AP89" s="26"/>
      <c r="AX89" s="10"/>
      <c r="AY89" s="10"/>
      <c r="AZ89" s="10"/>
      <c r="BA89" s="10"/>
      <c r="BB89" s="10"/>
      <c r="BC89" s="10"/>
    </row>
    <row r="90" spans="1:55" ht="22.5" customHeight="1">
      <c r="A90" s="140" t="s">
        <v>644</v>
      </c>
      <c r="B90" s="147"/>
      <c r="C90" s="147"/>
      <c r="D90" s="191"/>
      <c r="E90" s="191"/>
      <c r="F90" s="336"/>
      <c r="G90" s="191"/>
      <c r="H90" s="191"/>
      <c r="I90" s="147"/>
      <c r="J90" s="147"/>
      <c r="K90" s="191"/>
      <c r="L90" s="191"/>
      <c r="M90" s="147"/>
      <c r="N90" s="191"/>
      <c r="O90" s="191"/>
      <c r="P90" s="191"/>
      <c r="Q90" s="191"/>
      <c r="R90" s="147"/>
      <c r="S90" s="191"/>
      <c r="T90" s="191"/>
      <c r="U90" s="147"/>
      <c r="V90" s="191"/>
      <c r="W90" s="191"/>
      <c r="X90" s="147"/>
      <c r="Y90" s="191"/>
      <c r="Z90" s="191"/>
      <c r="AA90" s="147"/>
      <c r="AB90" s="191"/>
      <c r="AC90" s="191"/>
      <c r="AD90" s="336"/>
      <c r="AE90" s="336"/>
      <c r="AF90" s="336"/>
      <c r="AG90" s="336"/>
      <c r="AH90" s="336"/>
      <c r="AI90" s="147"/>
      <c r="AJ90" s="147"/>
      <c r="AK90" s="147"/>
      <c r="AL90" s="139"/>
      <c r="AM90" s="139"/>
      <c r="AN90" s="26"/>
      <c r="AO90" s="26"/>
      <c r="AP90" s="26"/>
      <c r="AX90" s="10"/>
      <c r="AY90" s="10"/>
      <c r="AZ90" s="10"/>
      <c r="BA90" s="10"/>
      <c r="BB90" s="10"/>
      <c r="BC90" s="10"/>
    </row>
    <row r="91" spans="1:55" ht="44.25" customHeight="1">
      <c r="A91" s="140"/>
      <c r="B91" s="1559" t="s">
        <v>645</v>
      </c>
      <c r="C91" s="1559"/>
      <c r="D91" s="1559"/>
      <c r="E91" s="1559"/>
      <c r="F91" s="1559"/>
      <c r="G91" s="1559"/>
      <c r="H91" s="1559"/>
      <c r="I91" s="1559"/>
      <c r="J91" s="1559"/>
      <c r="K91" s="1559"/>
      <c r="L91" s="1559"/>
      <c r="M91" s="1559"/>
      <c r="N91" s="1559"/>
      <c r="O91" s="1559"/>
      <c r="P91" s="1559"/>
      <c r="Q91" s="1559"/>
      <c r="R91" s="1559"/>
      <c r="S91" s="1559"/>
      <c r="T91" s="1559"/>
      <c r="U91" s="1559"/>
      <c r="V91" s="1559"/>
      <c r="W91" s="1559"/>
      <c r="X91" s="1559"/>
      <c r="Y91" s="1559"/>
      <c r="Z91" s="1559"/>
      <c r="AA91" s="1559"/>
      <c r="AB91" s="1559"/>
      <c r="AC91" s="1559"/>
      <c r="AD91" s="1559"/>
      <c r="AE91" s="1559"/>
      <c r="AF91" s="1559"/>
      <c r="AG91" s="1559"/>
      <c r="AH91" s="1559"/>
      <c r="AI91" s="1559"/>
      <c r="AJ91" s="1559"/>
      <c r="AK91" s="173"/>
      <c r="AL91" s="139"/>
      <c r="AM91" s="139"/>
      <c r="AN91" s="26"/>
      <c r="AO91" s="26"/>
      <c r="AP91" s="26"/>
      <c r="AX91" s="10"/>
      <c r="AY91" s="10"/>
      <c r="AZ91" s="10"/>
      <c r="BA91" s="10"/>
      <c r="BB91" s="10"/>
      <c r="BC91" s="10"/>
    </row>
    <row r="92" spans="1:55" ht="20.25" customHeight="1">
      <c r="A92" s="140" t="s">
        <v>646</v>
      </c>
      <c r="B92" s="147"/>
      <c r="C92" s="147"/>
      <c r="D92" s="191"/>
      <c r="E92" s="191"/>
      <c r="F92" s="336"/>
      <c r="G92" s="191"/>
      <c r="H92" s="191"/>
      <c r="I92" s="147"/>
      <c r="J92" s="147"/>
      <c r="K92" s="191"/>
      <c r="L92" s="191"/>
      <c r="M92" s="147"/>
      <c r="N92" s="191"/>
      <c r="O92" s="191"/>
      <c r="P92" s="191"/>
      <c r="Q92" s="191"/>
      <c r="R92" s="147"/>
      <c r="S92" s="191"/>
      <c r="T92" s="191"/>
      <c r="U92" s="147"/>
      <c r="V92" s="191"/>
      <c r="W92" s="191"/>
      <c r="X92" s="147"/>
      <c r="Y92" s="191"/>
      <c r="Z92" s="191"/>
      <c r="AA92" s="147"/>
      <c r="AB92" s="191"/>
      <c r="AC92" s="191"/>
      <c r="AD92" s="336"/>
      <c r="AE92" s="336"/>
      <c r="AF92" s="336"/>
      <c r="AG92" s="336"/>
      <c r="AH92" s="336"/>
      <c r="AI92" s="147"/>
      <c r="AJ92" s="147"/>
      <c r="AK92" s="147"/>
      <c r="AL92" s="139"/>
      <c r="AM92" s="139"/>
      <c r="AN92" s="26"/>
      <c r="AO92" s="26"/>
      <c r="AP92" s="26"/>
      <c r="AX92" s="10"/>
      <c r="AY92" s="10"/>
      <c r="AZ92" s="10"/>
      <c r="BA92" s="10"/>
      <c r="BB92" s="10"/>
      <c r="BC92" s="10"/>
    </row>
    <row r="93" spans="1:55" ht="104.25" customHeight="1">
      <c r="A93" s="140"/>
      <c r="B93" s="1559" t="s">
        <v>647</v>
      </c>
      <c r="C93" s="1559"/>
      <c r="D93" s="1559"/>
      <c r="E93" s="1559"/>
      <c r="F93" s="1559"/>
      <c r="G93" s="1559"/>
      <c r="H93" s="1559"/>
      <c r="I93" s="1559"/>
      <c r="J93" s="1559"/>
      <c r="K93" s="1559"/>
      <c r="L93" s="1559"/>
      <c r="M93" s="1559"/>
      <c r="N93" s="1559"/>
      <c r="O93" s="1559"/>
      <c r="P93" s="1559"/>
      <c r="Q93" s="1559"/>
      <c r="R93" s="1559"/>
      <c r="S93" s="1559"/>
      <c r="T93" s="1559"/>
      <c r="U93" s="1559"/>
      <c r="V93" s="1559"/>
      <c r="W93" s="1559"/>
      <c r="X93" s="1559"/>
      <c r="Y93" s="1559"/>
      <c r="Z93" s="1559"/>
      <c r="AA93" s="1559"/>
      <c r="AB93" s="1559"/>
      <c r="AC93" s="1559"/>
      <c r="AD93" s="1559"/>
      <c r="AE93" s="1559"/>
      <c r="AF93" s="1559"/>
      <c r="AG93" s="1559"/>
      <c r="AH93" s="1559"/>
      <c r="AI93" s="1559"/>
      <c r="AJ93" s="1559"/>
      <c r="AK93" s="173"/>
      <c r="AL93" s="139"/>
      <c r="AM93" s="139"/>
      <c r="AN93" s="26"/>
      <c r="AO93" s="26"/>
      <c r="AP93" s="26"/>
      <c r="AX93" s="10"/>
      <c r="AY93" s="10"/>
      <c r="AZ93" s="10"/>
      <c r="BA93" s="10"/>
      <c r="BB93" s="10"/>
      <c r="BC93" s="10"/>
    </row>
    <row r="94" spans="1:55" ht="36" customHeight="1">
      <c r="A94" s="140"/>
      <c r="B94" s="1559" t="s">
        <v>648</v>
      </c>
      <c r="C94" s="1559"/>
      <c r="D94" s="1559"/>
      <c r="E94" s="1559"/>
      <c r="F94" s="1559"/>
      <c r="G94" s="1559"/>
      <c r="H94" s="1559"/>
      <c r="I94" s="1559"/>
      <c r="J94" s="1559"/>
      <c r="K94" s="1559"/>
      <c r="L94" s="1559"/>
      <c r="M94" s="1559"/>
      <c r="N94" s="1559"/>
      <c r="O94" s="1559"/>
      <c r="P94" s="1559"/>
      <c r="Q94" s="1559"/>
      <c r="R94" s="1559"/>
      <c r="S94" s="1559"/>
      <c r="T94" s="1559"/>
      <c r="U94" s="1559"/>
      <c r="V94" s="1559"/>
      <c r="W94" s="1559"/>
      <c r="X94" s="1559"/>
      <c r="Y94" s="1559"/>
      <c r="Z94" s="1559"/>
      <c r="AA94" s="1559"/>
      <c r="AB94" s="1559"/>
      <c r="AC94" s="1559"/>
      <c r="AD94" s="1559"/>
      <c r="AE94" s="1559"/>
      <c r="AF94" s="1559"/>
      <c r="AG94" s="1559"/>
      <c r="AH94" s="1559"/>
      <c r="AI94" s="1559"/>
      <c r="AJ94" s="1559"/>
      <c r="AK94" s="173"/>
      <c r="AL94" s="139"/>
      <c r="AM94" s="139"/>
      <c r="AN94" s="26"/>
      <c r="AO94" s="26"/>
      <c r="AP94" s="26"/>
      <c r="AX94" s="10"/>
      <c r="AY94" s="10"/>
      <c r="AZ94" s="10"/>
      <c r="BA94" s="10"/>
      <c r="BB94" s="10"/>
      <c r="BC94" s="10"/>
    </row>
    <row r="95" spans="1:55" ht="18" customHeight="1">
      <c r="A95" s="140"/>
      <c r="B95" s="1559" t="s">
        <v>649</v>
      </c>
      <c r="C95" s="1559"/>
      <c r="D95" s="1559"/>
      <c r="E95" s="1559"/>
      <c r="F95" s="1559"/>
      <c r="G95" s="1559"/>
      <c r="H95" s="1559"/>
      <c r="I95" s="1559"/>
      <c r="J95" s="1559"/>
      <c r="K95" s="1559"/>
      <c r="L95" s="1559"/>
      <c r="M95" s="1559"/>
      <c r="N95" s="1559"/>
      <c r="O95" s="1559"/>
      <c r="P95" s="1559"/>
      <c r="Q95" s="1559"/>
      <c r="R95" s="1559"/>
      <c r="S95" s="1559"/>
      <c r="T95" s="1559"/>
      <c r="U95" s="1559"/>
      <c r="V95" s="1559"/>
      <c r="W95" s="1559"/>
      <c r="X95" s="1559"/>
      <c r="Y95" s="1559"/>
      <c r="Z95" s="1559"/>
      <c r="AA95" s="1559"/>
      <c r="AB95" s="1559"/>
      <c r="AC95" s="1559"/>
      <c r="AD95" s="1559"/>
      <c r="AE95" s="1559"/>
      <c r="AF95" s="1559"/>
      <c r="AG95" s="1559"/>
      <c r="AH95" s="1559"/>
      <c r="AI95" s="1559"/>
      <c r="AJ95" s="1559"/>
      <c r="AK95" s="173"/>
      <c r="AL95" s="139"/>
      <c r="AM95" s="139"/>
      <c r="AN95" s="26"/>
      <c r="AO95" s="26"/>
      <c r="AP95" s="26"/>
      <c r="AX95" s="10"/>
      <c r="AY95" s="10"/>
      <c r="AZ95" s="10"/>
      <c r="BA95" s="10"/>
      <c r="BB95" s="10"/>
      <c r="BC95" s="10"/>
    </row>
    <row r="96" spans="1:55" ht="46.5" customHeight="1">
      <c r="A96" s="140"/>
      <c r="B96" s="1559" t="s">
        <v>650</v>
      </c>
      <c r="C96" s="1559"/>
      <c r="D96" s="1559"/>
      <c r="E96" s="1559"/>
      <c r="F96" s="1559"/>
      <c r="G96" s="1559"/>
      <c r="H96" s="1559"/>
      <c r="I96" s="1559"/>
      <c r="J96" s="1559"/>
      <c r="K96" s="1559"/>
      <c r="L96" s="1559"/>
      <c r="M96" s="1559"/>
      <c r="N96" s="1559"/>
      <c r="O96" s="1559"/>
      <c r="P96" s="1559"/>
      <c r="Q96" s="1559"/>
      <c r="R96" s="1559"/>
      <c r="S96" s="1559"/>
      <c r="T96" s="1559"/>
      <c r="U96" s="1559"/>
      <c r="V96" s="1559"/>
      <c r="W96" s="1559"/>
      <c r="X96" s="1559"/>
      <c r="Y96" s="1559"/>
      <c r="Z96" s="1559"/>
      <c r="AA96" s="1559"/>
      <c r="AB96" s="1559"/>
      <c r="AC96" s="1559"/>
      <c r="AD96" s="1559"/>
      <c r="AE96" s="1559"/>
      <c r="AF96" s="1559"/>
      <c r="AG96" s="1559"/>
      <c r="AH96" s="1559"/>
      <c r="AI96" s="1559"/>
      <c r="AJ96" s="1559"/>
      <c r="AK96" s="173"/>
      <c r="AL96" s="139"/>
      <c r="AM96" s="139"/>
      <c r="AN96" s="26"/>
      <c r="AO96" s="26"/>
      <c r="AP96" s="26"/>
      <c r="AX96" s="10"/>
      <c r="AY96" s="10"/>
      <c r="AZ96" s="10"/>
      <c r="BA96" s="10"/>
      <c r="BB96" s="10"/>
      <c r="BC96" s="10"/>
    </row>
    <row r="97" spans="1:55" ht="19.5" customHeight="1">
      <c r="A97" s="140"/>
      <c r="B97" s="1559" t="s">
        <v>651</v>
      </c>
      <c r="C97" s="1559"/>
      <c r="D97" s="1559"/>
      <c r="E97" s="1559"/>
      <c r="F97" s="1559"/>
      <c r="G97" s="1559"/>
      <c r="H97" s="1559"/>
      <c r="I97" s="1559"/>
      <c r="J97" s="1559"/>
      <c r="K97" s="1559"/>
      <c r="L97" s="1559"/>
      <c r="M97" s="1559"/>
      <c r="N97" s="1559"/>
      <c r="O97" s="1559"/>
      <c r="P97" s="1559"/>
      <c r="Q97" s="1559"/>
      <c r="R97" s="1559"/>
      <c r="S97" s="1559"/>
      <c r="T97" s="1559"/>
      <c r="U97" s="1559"/>
      <c r="V97" s="1559"/>
      <c r="W97" s="1559"/>
      <c r="X97" s="1559"/>
      <c r="Y97" s="1559"/>
      <c r="Z97" s="1559"/>
      <c r="AA97" s="1559"/>
      <c r="AB97" s="1559"/>
      <c r="AC97" s="1559"/>
      <c r="AD97" s="1559"/>
      <c r="AE97" s="1559"/>
      <c r="AF97" s="1559"/>
      <c r="AG97" s="1559"/>
      <c r="AH97" s="1559"/>
      <c r="AI97" s="1559"/>
      <c r="AJ97" s="1559"/>
      <c r="AK97" s="173"/>
      <c r="AL97" s="139"/>
      <c r="AM97" s="139"/>
      <c r="AN97" s="26"/>
      <c r="AO97" s="26"/>
      <c r="AP97" s="26"/>
      <c r="AX97" s="10"/>
      <c r="AY97" s="10"/>
      <c r="AZ97" s="10"/>
      <c r="BA97" s="10"/>
      <c r="BB97" s="10"/>
      <c r="BC97" s="10"/>
    </row>
    <row r="98" spans="1:55" ht="21" customHeight="1">
      <c r="A98" s="140" t="s">
        <v>652</v>
      </c>
      <c r="B98" s="147"/>
      <c r="C98" s="147"/>
      <c r="D98" s="191"/>
      <c r="E98" s="191"/>
      <c r="F98" s="336"/>
      <c r="G98" s="191"/>
      <c r="H98" s="191"/>
      <c r="I98" s="147"/>
      <c r="J98" s="147"/>
      <c r="K98" s="191"/>
      <c r="L98" s="191"/>
      <c r="M98" s="147"/>
      <c r="N98" s="191"/>
      <c r="O98" s="191"/>
      <c r="P98" s="191"/>
      <c r="Q98" s="191"/>
      <c r="R98" s="147"/>
      <c r="S98" s="191"/>
      <c r="T98" s="191"/>
      <c r="U98" s="147"/>
      <c r="V98" s="191"/>
      <c r="W98" s="191"/>
      <c r="X98" s="147"/>
      <c r="Y98" s="191"/>
      <c r="Z98" s="191"/>
      <c r="AA98" s="147"/>
      <c r="AB98" s="191"/>
      <c r="AC98" s="191"/>
      <c r="AD98" s="336"/>
      <c r="AE98" s="336"/>
      <c r="AF98" s="336"/>
      <c r="AG98" s="336"/>
      <c r="AH98" s="336"/>
      <c r="AI98" s="147"/>
      <c r="AJ98" s="147"/>
      <c r="AK98" s="147"/>
      <c r="AL98" s="139"/>
      <c r="AM98" s="139"/>
      <c r="AN98" s="26"/>
      <c r="AO98" s="26"/>
      <c r="AP98" s="26"/>
      <c r="AX98" s="10"/>
      <c r="AY98" s="10"/>
      <c r="AZ98" s="10"/>
      <c r="BA98" s="10"/>
      <c r="BB98" s="10"/>
      <c r="BC98" s="10"/>
    </row>
    <row r="99" spans="1:55" ht="63" customHeight="1">
      <c r="A99" s="140"/>
      <c r="B99" s="1559" t="s">
        <v>653</v>
      </c>
      <c r="C99" s="1559"/>
      <c r="D99" s="1559"/>
      <c r="E99" s="1559"/>
      <c r="F99" s="1559"/>
      <c r="G99" s="1559"/>
      <c r="H99" s="1559"/>
      <c r="I99" s="1559"/>
      <c r="J99" s="1559"/>
      <c r="K99" s="1559"/>
      <c r="L99" s="1559"/>
      <c r="M99" s="1559"/>
      <c r="N99" s="1559"/>
      <c r="O99" s="1559"/>
      <c r="P99" s="1559"/>
      <c r="Q99" s="1559"/>
      <c r="R99" s="1559"/>
      <c r="S99" s="1559"/>
      <c r="T99" s="1559"/>
      <c r="U99" s="1559"/>
      <c r="V99" s="1559"/>
      <c r="W99" s="1559"/>
      <c r="X99" s="1559"/>
      <c r="Y99" s="1559"/>
      <c r="Z99" s="1559"/>
      <c r="AA99" s="1559"/>
      <c r="AB99" s="1559"/>
      <c r="AC99" s="1559"/>
      <c r="AD99" s="1559"/>
      <c r="AE99" s="1559"/>
      <c r="AF99" s="1559"/>
      <c r="AG99" s="1559"/>
      <c r="AH99" s="1559"/>
      <c r="AI99" s="1559"/>
      <c r="AJ99" s="1559"/>
      <c r="AK99" s="173"/>
      <c r="AL99" s="139"/>
      <c r="AM99" s="139"/>
      <c r="AN99" s="26"/>
      <c r="AO99" s="26"/>
      <c r="AP99" s="26"/>
      <c r="AX99" s="10"/>
      <c r="AY99" s="10"/>
      <c r="AZ99" s="10"/>
      <c r="BA99" s="10"/>
      <c r="BB99" s="10"/>
      <c r="BC99" s="10"/>
    </row>
    <row r="100" spans="1:55" ht="21" customHeight="1">
      <c r="A100" s="140" t="s">
        <v>567</v>
      </c>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39"/>
      <c r="AM100" s="139"/>
      <c r="AN100" s="26"/>
      <c r="AO100" s="26"/>
      <c r="AP100" s="26"/>
      <c r="AX100" s="10"/>
      <c r="AY100" s="10"/>
      <c r="AZ100" s="10"/>
      <c r="BA100" s="10"/>
      <c r="BB100" s="10"/>
      <c r="BC100" s="10"/>
    </row>
    <row r="101" spans="1:55" ht="72.75" customHeight="1">
      <c r="A101" s="140"/>
      <c r="B101" s="1559" t="s">
        <v>568</v>
      </c>
      <c r="C101" s="1559"/>
      <c r="D101" s="1559"/>
      <c r="E101" s="1559"/>
      <c r="F101" s="1559"/>
      <c r="G101" s="1559"/>
      <c r="H101" s="1559"/>
      <c r="I101" s="1559"/>
      <c r="J101" s="1559"/>
      <c r="K101" s="1559"/>
      <c r="L101" s="1559"/>
      <c r="M101" s="1559"/>
      <c r="N101" s="1559"/>
      <c r="O101" s="1559"/>
      <c r="P101" s="1559"/>
      <c r="Q101" s="1559"/>
      <c r="R101" s="1559"/>
      <c r="S101" s="1559"/>
      <c r="T101" s="1559"/>
      <c r="U101" s="1559"/>
      <c r="V101" s="1559"/>
      <c r="W101" s="1559"/>
      <c r="X101" s="1559"/>
      <c r="Y101" s="1559"/>
      <c r="Z101" s="1559"/>
      <c r="AA101" s="1559"/>
      <c r="AB101" s="1559"/>
      <c r="AC101" s="1559"/>
      <c r="AD101" s="1559"/>
      <c r="AE101" s="1559"/>
      <c r="AF101" s="1559"/>
      <c r="AG101" s="1559"/>
      <c r="AH101" s="1559"/>
      <c r="AI101" s="1559"/>
      <c r="AJ101" s="1559"/>
      <c r="AK101" s="138"/>
      <c r="AL101" s="139"/>
      <c r="AM101" s="139"/>
      <c r="AN101" s="26"/>
      <c r="AO101" s="26"/>
      <c r="AP101" s="26"/>
      <c r="AX101" s="10"/>
      <c r="AY101" s="10"/>
      <c r="AZ101" s="10"/>
      <c r="BA101" s="10"/>
      <c r="BB101" s="10"/>
      <c r="BC101" s="10"/>
    </row>
    <row r="102" spans="1:55" ht="21" customHeight="1">
      <c r="A102" s="140" t="s">
        <v>419</v>
      </c>
      <c r="B102" s="147"/>
      <c r="C102" s="147"/>
      <c r="D102" s="191"/>
      <c r="E102" s="191"/>
      <c r="F102" s="336"/>
      <c r="G102" s="191"/>
      <c r="H102" s="191"/>
      <c r="I102" s="147"/>
      <c r="J102" s="147"/>
      <c r="K102" s="191"/>
      <c r="L102" s="191"/>
      <c r="M102" s="147"/>
      <c r="N102" s="191"/>
      <c r="O102" s="191"/>
      <c r="P102" s="191"/>
      <c r="Q102" s="191"/>
      <c r="R102" s="147"/>
      <c r="S102" s="191"/>
      <c r="T102" s="191"/>
      <c r="U102" s="147"/>
      <c r="V102" s="191"/>
      <c r="W102" s="191"/>
      <c r="X102" s="147"/>
      <c r="Y102" s="191"/>
      <c r="Z102" s="191"/>
      <c r="AA102" s="147"/>
      <c r="AB102" s="191"/>
      <c r="AC102" s="191"/>
      <c r="AD102" s="336"/>
      <c r="AE102" s="336"/>
      <c r="AF102" s="336"/>
      <c r="AG102" s="336"/>
      <c r="AH102" s="336"/>
      <c r="AI102" s="147"/>
      <c r="AJ102" s="147"/>
      <c r="AK102" s="138"/>
      <c r="AL102" s="139"/>
      <c r="AM102" s="139"/>
      <c r="AN102" s="26"/>
      <c r="AO102" s="26"/>
      <c r="AP102" s="26"/>
      <c r="AX102" s="10"/>
      <c r="AY102" s="10"/>
      <c r="AZ102" s="10"/>
      <c r="BA102" s="10"/>
      <c r="BB102" s="10"/>
      <c r="BC102" s="10"/>
    </row>
    <row r="103" spans="1:55" ht="36" customHeight="1">
      <c r="A103" s="140"/>
      <c r="B103" s="1559" t="s">
        <v>569</v>
      </c>
      <c r="C103" s="1559"/>
      <c r="D103" s="1559"/>
      <c r="E103" s="1559"/>
      <c r="F103" s="1559"/>
      <c r="G103" s="1559"/>
      <c r="H103" s="1559"/>
      <c r="I103" s="1559"/>
      <c r="J103" s="1559"/>
      <c r="K103" s="1559"/>
      <c r="L103" s="1559"/>
      <c r="M103" s="1559"/>
      <c r="N103" s="1559"/>
      <c r="O103" s="1559"/>
      <c r="P103" s="1559"/>
      <c r="Q103" s="1559"/>
      <c r="R103" s="1559"/>
      <c r="S103" s="1559"/>
      <c r="T103" s="1559"/>
      <c r="U103" s="1559"/>
      <c r="V103" s="1559"/>
      <c r="W103" s="1559"/>
      <c r="X103" s="1559"/>
      <c r="Y103" s="1559"/>
      <c r="Z103" s="1559"/>
      <c r="AA103" s="1559"/>
      <c r="AB103" s="1559"/>
      <c r="AC103" s="1559"/>
      <c r="AD103" s="1559"/>
      <c r="AE103" s="1559"/>
      <c r="AF103" s="1559"/>
      <c r="AG103" s="1559"/>
      <c r="AH103" s="1559"/>
      <c r="AI103" s="1559"/>
      <c r="AJ103" s="1559"/>
      <c r="AK103" s="138"/>
      <c r="AL103" s="139"/>
      <c r="AM103" s="139"/>
      <c r="AN103" s="26"/>
      <c r="AO103" s="26"/>
      <c r="AP103" s="26"/>
      <c r="AX103" s="10"/>
      <c r="AY103" s="10"/>
      <c r="AZ103" s="10"/>
      <c r="BA103" s="10"/>
      <c r="BB103" s="10"/>
      <c r="BC103" s="10"/>
    </row>
    <row r="104" spans="1:55" ht="18.75" customHeight="1">
      <c r="A104" s="140" t="s">
        <v>420</v>
      </c>
      <c r="B104" s="147"/>
      <c r="C104" s="147"/>
      <c r="D104" s="191"/>
      <c r="E104" s="191"/>
      <c r="F104" s="336"/>
      <c r="G104" s="191"/>
      <c r="H104" s="191"/>
      <c r="I104" s="147"/>
      <c r="J104" s="147"/>
      <c r="K104" s="191"/>
      <c r="L104" s="191"/>
      <c r="M104" s="147"/>
      <c r="N104" s="191"/>
      <c r="O104" s="191"/>
      <c r="P104" s="191"/>
      <c r="Q104" s="191"/>
      <c r="R104" s="147"/>
      <c r="S104" s="191"/>
      <c r="T104" s="191"/>
      <c r="U104" s="147"/>
      <c r="V104" s="191"/>
      <c r="W104" s="191"/>
      <c r="X104" s="147"/>
      <c r="Y104" s="191"/>
      <c r="Z104" s="191"/>
      <c r="AA104" s="147"/>
      <c r="AB104" s="191"/>
      <c r="AC104" s="191"/>
      <c r="AD104" s="336"/>
      <c r="AE104" s="336"/>
      <c r="AF104" s="336"/>
      <c r="AG104" s="336"/>
      <c r="AH104" s="336"/>
      <c r="AI104" s="147"/>
      <c r="AJ104" s="147"/>
      <c r="AK104" s="138"/>
      <c r="AL104" s="139"/>
      <c r="AM104" s="139"/>
      <c r="AX104" s="10"/>
      <c r="AY104" s="10"/>
      <c r="AZ104" s="10"/>
      <c r="BA104" s="10"/>
      <c r="BB104" s="10"/>
      <c r="BC104" s="10"/>
    </row>
    <row r="105" spans="1:55" ht="111" customHeight="1">
      <c r="A105" s="140"/>
      <c r="B105" s="1559" t="s">
        <v>570</v>
      </c>
      <c r="C105" s="1559"/>
      <c r="D105" s="1559"/>
      <c r="E105" s="1559"/>
      <c r="F105" s="1559"/>
      <c r="G105" s="1559"/>
      <c r="H105" s="1559"/>
      <c r="I105" s="1559"/>
      <c r="J105" s="1559"/>
      <c r="K105" s="1559"/>
      <c r="L105" s="1559"/>
      <c r="M105" s="1559"/>
      <c r="N105" s="1559"/>
      <c r="O105" s="1559"/>
      <c r="P105" s="1559"/>
      <c r="Q105" s="1559"/>
      <c r="R105" s="1559"/>
      <c r="S105" s="1559"/>
      <c r="T105" s="1559"/>
      <c r="U105" s="1559"/>
      <c r="V105" s="1559"/>
      <c r="W105" s="1559"/>
      <c r="X105" s="1559"/>
      <c r="Y105" s="1559"/>
      <c r="Z105" s="1559"/>
      <c r="AA105" s="1559"/>
      <c r="AB105" s="1559"/>
      <c r="AC105" s="1559"/>
      <c r="AD105" s="1559"/>
      <c r="AE105" s="1559"/>
      <c r="AF105" s="1559"/>
      <c r="AG105" s="1559"/>
      <c r="AH105" s="1559"/>
      <c r="AI105" s="1559"/>
      <c r="AJ105" s="1559"/>
      <c r="AK105" s="138"/>
      <c r="AL105" s="139"/>
      <c r="AM105" s="139"/>
      <c r="AX105" s="10"/>
      <c r="AY105" s="10"/>
      <c r="AZ105" s="10"/>
      <c r="BA105" s="10"/>
      <c r="BB105" s="10"/>
      <c r="BC105" s="10"/>
    </row>
    <row r="106" spans="1:55" ht="21" customHeight="1">
      <c r="A106" s="140" t="s">
        <v>654</v>
      </c>
      <c r="B106" s="147"/>
      <c r="C106" s="147"/>
      <c r="D106" s="191"/>
      <c r="E106" s="191"/>
      <c r="F106" s="336"/>
      <c r="G106" s="191"/>
      <c r="H106" s="191"/>
      <c r="I106" s="147"/>
      <c r="J106" s="147"/>
      <c r="K106" s="191"/>
      <c r="L106" s="191"/>
      <c r="M106" s="147"/>
      <c r="N106" s="191"/>
      <c r="O106" s="191"/>
      <c r="P106" s="191"/>
      <c r="Q106" s="191"/>
      <c r="R106" s="147"/>
      <c r="S106" s="191"/>
      <c r="T106" s="191"/>
      <c r="U106" s="147"/>
      <c r="V106" s="191"/>
      <c r="W106" s="191"/>
      <c r="X106" s="147"/>
      <c r="Y106" s="191"/>
      <c r="Z106" s="191"/>
      <c r="AA106" s="147"/>
      <c r="AB106" s="191"/>
      <c r="AC106" s="191"/>
      <c r="AD106" s="336"/>
      <c r="AE106" s="336"/>
      <c r="AF106" s="336"/>
      <c r="AG106" s="336"/>
      <c r="AH106" s="336"/>
      <c r="AI106" s="147"/>
      <c r="AJ106" s="147"/>
      <c r="AK106" s="138"/>
      <c r="AL106" s="141"/>
      <c r="AM106" s="141"/>
      <c r="AX106" s="10"/>
      <c r="AY106" s="10"/>
      <c r="AZ106" s="10"/>
      <c r="BA106" s="10"/>
      <c r="BB106" s="10"/>
      <c r="BC106" s="10"/>
    </row>
    <row r="107" spans="1:55" s="7" customFormat="1" ht="36" customHeight="1">
      <c r="A107" s="140"/>
      <c r="B107" s="1559" t="s">
        <v>680</v>
      </c>
      <c r="C107" s="1559"/>
      <c r="D107" s="1559"/>
      <c r="E107" s="1559"/>
      <c r="F107" s="1559"/>
      <c r="G107" s="1559"/>
      <c r="H107" s="1559"/>
      <c r="I107" s="1559"/>
      <c r="J107" s="1559"/>
      <c r="K107" s="1559"/>
      <c r="L107" s="1559"/>
      <c r="M107" s="1559"/>
      <c r="N107" s="1559"/>
      <c r="O107" s="1559"/>
      <c r="P107" s="1559"/>
      <c r="Q107" s="1559"/>
      <c r="R107" s="1559"/>
      <c r="S107" s="1559"/>
      <c r="T107" s="1559"/>
      <c r="U107" s="1559"/>
      <c r="V107" s="1559"/>
      <c r="W107" s="1559"/>
      <c r="X107" s="1559"/>
      <c r="Y107" s="1559"/>
      <c r="Z107" s="1559"/>
      <c r="AA107" s="1559"/>
      <c r="AB107" s="1559"/>
      <c r="AC107" s="1559"/>
      <c r="AD107" s="1559"/>
      <c r="AE107" s="1559"/>
      <c r="AF107" s="1559"/>
      <c r="AG107" s="1559"/>
      <c r="AH107" s="1559"/>
      <c r="AI107" s="1559"/>
      <c r="AJ107" s="1559"/>
      <c r="AK107" s="173"/>
      <c r="AL107" s="142"/>
      <c r="AM107" s="143"/>
    </row>
  </sheetData>
  <mergeCells count="417">
    <mergeCell ref="BH34:BK34"/>
    <mergeCell ref="BH35:BK35"/>
    <mergeCell ref="BH36:BK36"/>
    <mergeCell ref="BH37:BK37"/>
    <mergeCell ref="BH38:BK38"/>
    <mergeCell ref="BH39:BK39"/>
    <mergeCell ref="BH25:BK25"/>
    <mergeCell ref="BH26:BK26"/>
    <mergeCell ref="BH27:BK27"/>
    <mergeCell ref="BH28:BK28"/>
    <mergeCell ref="BH29:BK29"/>
    <mergeCell ref="BH30:BK30"/>
    <mergeCell ref="BH31:BK31"/>
    <mergeCell ref="BH32:BK32"/>
    <mergeCell ref="BH33:BK33"/>
    <mergeCell ref="BH16:BK16"/>
    <mergeCell ref="BH17:BK17"/>
    <mergeCell ref="BH18:BK18"/>
    <mergeCell ref="BH19:BK19"/>
    <mergeCell ref="BH20:BK20"/>
    <mergeCell ref="BH21:BK21"/>
    <mergeCell ref="BH22:BK22"/>
    <mergeCell ref="BH23:BK23"/>
    <mergeCell ref="BH24:BK24"/>
    <mergeCell ref="B55:AJ55"/>
    <mergeCell ref="A33:I33"/>
    <mergeCell ref="A39:I39"/>
    <mergeCell ref="B53:AJ53"/>
    <mergeCell ref="A43:I43"/>
    <mergeCell ref="B42:AJ42"/>
    <mergeCell ref="B45:AJ45"/>
    <mergeCell ref="B47:AJ47"/>
    <mergeCell ref="B49:AJ49"/>
    <mergeCell ref="B51:AJ51"/>
    <mergeCell ref="J37:L37"/>
    <mergeCell ref="J38:L38"/>
    <mergeCell ref="A15:I15"/>
    <mergeCell ref="A38:I38"/>
    <mergeCell ref="AB18:AJ18"/>
    <mergeCell ref="AB17:AJ17"/>
    <mergeCell ref="AB19:AJ19"/>
    <mergeCell ref="P22:R22"/>
    <mergeCell ref="M22:O22"/>
    <mergeCell ref="AB23:AJ23"/>
    <mergeCell ref="Y23:AA23"/>
    <mergeCell ref="V23:X23"/>
    <mergeCell ref="S23:U23"/>
    <mergeCell ref="P23:R23"/>
    <mergeCell ref="M23:O23"/>
    <mergeCell ref="AB24:AJ24"/>
    <mergeCell ref="J35:L35"/>
    <mergeCell ref="J36:L36"/>
    <mergeCell ref="AB29:AJ29"/>
    <mergeCell ref="A25:I25"/>
    <mergeCell ref="Y19:AA19"/>
    <mergeCell ref="V19:X19"/>
    <mergeCell ref="AB25:AJ25"/>
    <mergeCell ref="Y25:AA25"/>
    <mergeCell ref="V25:X25"/>
    <mergeCell ref="S25:U25"/>
    <mergeCell ref="P5:U5"/>
    <mergeCell ref="M6:O6"/>
    <mergeCell ref="A5:O5"/>
    <mergeCell ref="A6:L6"/>
    <mergeCell ref="A35:I35"/>
    <mergeCell ref="A36:I36"/>
    <mergeCell ref="A37:I37"/>
    <mergeCell ref="J34:L34"/>
    <mergeCell ref="M13:O13"/>
    <mergeCell ref="A13:L13"/>
    <mergeCell ref="S13:U13"/>
    <mergeCell ref="S12:U12"/>
    <mergeCell ref="S11:U11"/>
    <mergeCell ref="S10:U10"/>
    <mergeCell ref="S8:U8"/>
    <mergeCell ref="S7:U7"/>
    <mergeCell ref="S9:U9"/>
    <mergeCell ref="A14:I14"/>
    <mergeCell ref="J25:L25"/>
    <mergeCell ref="J26:L26"/>
    <mergeCell ref="J27:L27"/>
    <mergeCell ref="A28:I28"/>
    <mergeCell ref="A29:I32"/>
    <mergeCell ref="A34:I34"/>
    <mergeCell ref="B94:AJ94"/>
    <mergeCell ref="B95:AJ95"/>
    <mergeCell ref="B96:AJ96"/>
    <mergeCell ref="M2:O2"/>
    <mergeCell ref="P2:R2"/>
    <mergeCell ref="A3:AJ4"/>
    <mergeCell ref="A72:AK72"/>
    <mergeCell ref="M39:AA39"/>
    <mergeCell ref="A40:AJ40"/>
    <mergeCell ref="A19:I19"/>
    <mergeCell ref="J17:L17"/>
    <mergeCell ref="J18:L18"/>
    <mergeCell ref="J19:L19"/>
    <mergeCell ref="P17:R17"/>
    <mergeCell ref="J15:L15"/>
    <mergeCell ref="M15:O15"/>
    <mergeCell ref="V13:X13"/>
    <mergeCell ref="S6:U6"/>
    <mergeCell ref="V6:X6"/>
    <mergeCell ref="P6:R6"/>
    <mergeCell ref="A17:I17"/>
    <mergeCell ref="A18:I18"/>
    <mergeCell ref="P13:R13"/>
    <mergeCell ref="AB5:AJ5"/>
    <mergeCell ref="B99:AJ99"/>
    <mergeCell ref="B101:AJ101"/>
    <mergeCell ref="B103:AJ103"/>
    <mergeCell ref="B105:AJ105"/>
    <mergeCell ref="B97:AJ97"/>
    <mergeCell ref="B107:AJ107"/>
    <mergeCell ref="A20:I20"/>
    <mergeCell ref="A22:I22"/>
    <mergeCell ref="A26:I26"/>
    <mergeCell ref="A27:I27"/>
    <mergeCell ref="J20:L20"/>
    <mergeCell ref="J22:L22"/>
    <mergeCell ref="J23:L23"/>
    <mergeCell ref="J24:L24"/>
    <mergeCell ref="A23:I23"/>
    <mergeCell ref="A24:I24"/>
    <mergeCell ref="AB20:AJ20"/>
    <mergeCell ref="S20:U20"/>
    <mergeCell ref="P20:R20"/>
    <mergeCell ref="M20:O20"/>
    <mergeCell ref="AB22:AJ22"/>
    <mergeCell ref="Y22:AA22"/>
    <mergeCell ref="V22:X22"/>
    <mergeCell ref="S22:U22"/>
    <mergeCell ref="V7:X7"/>
    <mergeCell ref="Y13:AA13"/>
    <mergeCell ref="Y12:AA12"/>
    <mergeCell ref="Y11:AA11"/>
    <mergeCell ref="Y10:AA10"/>
    <mergeCell ref="Y9:AA9"/>
    <mergeCell ref="AB6:AJ6"/>
    <mergeCell ref="Y6:AA6"/>
    <mergeCell ref="Y7:AA7"/>
    <mergeCell ref="Y8:AA8"/>
    <mergeCell ref="V12:X12"/>
    <mergeCell ref="V11:X11"/>
    <mergeCell ref="V10:X10"/>
    <mergeCell ref="V9:X9"/>
    <mergeCell ref="V8:X8"/>
    <mergeCell ref="V5:AA5"/>
    <mergeCell ref="AB9:AJ13"/>
    <mergeCell ref="AB7:AJ8"/>
    <mergeCell ref="A16:I16"/>
    <mergeCell ref="M14:O14"/>
    <mergeCell ref="J14:L14"/>
    <mergeCell ref="J16:L16"/>
    <mergeCell ref="AB16:AJ16"/>
    <mergeCell ref="P14:U14"/>
    <mergeCell ref="V15:X15"/>
    <mergeCell ref="Y15:AA15"/>
    <mergeCell ref="V14:AA14"/>
    <mergeCell ref="AB15:AJ15"/>
    <mergeCell ref="AB14:AJ14"/>
    <mergeCell ref="P15:R15"/>
    <mergeCell ref="S15:U15"/>
    <mergeCell ref="P12:R12"/>
    <mergeCell ref="P11:R11"/>
    <mergeCell ref="P10:R10"/>
    <mergeCell ref="P9:R9"/>
    <mergeCell ref="P8:R8"/>
    <mergeCell ref="P7:R7"/>
    <mergeCell ref="M12:O12"/>
    <mergeCell ref="M11:O11"/>
    <mergeCell ref="M10:O10"/>
    <mergeCell ref="M9:O9"/>
    <mergeCell ref="M8:O8"/>
    <mergeCell ref="M7:O7"/>
    <mergeCell ref="A7:L7"/>
    <mergeCell ref="A8:L8"/>
    <mergeCell ref="A9:L9"/>
    <mergeCell ref="A10:L10"/>
    <mergeCell ref="A11:L11"/>
    <mergeCell ref="A12:L12"/>
    <mergeCell ref="V16:X16"/>
    <mergeCell ref="Y16:AA16"/>
    <mergeCell ref="M16:O16"/>
    <mergeCell ref="Y17:AA17"/>
    <mergeCell ref="V17:X17"/>
    <mergeCell ref="S17:U17"/>
    <mergeCell ref="J39:L39"/>
    <mergeCell ref="J29:L32"/>
    <mergeCell ref="J28:L28"/>
    <mergeCell ref="J33:L33"/>
    <mergeCell ref="P16:R16"/>
    <mergeCell ref="S16:U16"/>
    <mergeCell ref="M17:O17"/>
    <mergeCell ref="Y18:AA18"/>
    <mergeCell ref="V18:X18"/>
    <mergeCell ref="S18:U18"/>
    <mergeCell ref="P18:R18"/>
    <mergeCell ref="M18:O18"/>
    <mergeCell ref="S19:U19"/>
    <mergeCell ref="P19:R19"/>
    <mergeCell ref="M19:O19"/>
    <mergeCell ref="Y20:AA20"/>
    <mergeCell ref="V20:X20"/>
    <mergeCell ref="P25:R25"/>
    <mergeCell ref="M25:O25"/>
    <mergeCell ref="AB26:AJ26"/>
    <mergeCell ref="Y26:AA26"/>
    <mergeCell ref="V26:X26"/>
    <mergeCell ref="S26:U26"/>
    <mergeCell ref="P26:R26"/>
    <mergeCell ref="M26:O26"/>
    <mergeCell ref="M27:O27"/>
    <mergeCell ref="P27:R27"/>
    <mergeCell ref="S27:U27"/>
    <mergeCell ref="V27:X27"/>
    <mergeCell ref="Y27:AA27"/>
    <mergeCell ref="AB27:AJ27"/>
    <mergeCell ref="AB28:AJ28"/>
    <mergeCell ref="Y28:AA28"/>
    <mergeCell ref="V28:X28"/>
    <mergeCell ref="S28:U28"/>
    <mergeCell ref="P28:R28"/>
    <mergeCell ref="M28:O28"/>
    <mergeCell ref="Y29:AA29"/>
    <mergeCell ref="V29:X29"/>
    <mergeCell ref="S29:U29"/>
    <mergeCell ref="P29:R29"/>
    <mergeCell ref="M29:O29"/>
    <mergeCell ref="AB30:AJ30"/>
    <mergeCell ref="Y30:AA30"/>
    <mergeCell ref="V30:X30"/>
    <mergeCell ref="S30:U30"/>
    <mergeCell ref="P30:R30"/>
    <mergeCell ref="M30:O30"/>
    <mergeCell ref="AB31:AJ31"/>
    <mergeCell ref="Y31:AA31"/>
    <mergeCell ref="V31:X31"/>
    <mergeCell ref="S31:U31"/>
    <mergeCell ref="P31:R31"/>
    <mergeCell ref="M31:O31"/>
    <mergeCell ref="AB32:AJ32"/>
    <mergeCell ref="Y32:AA32"/>
    <mergeCell ref="V32:X32"/>
    <mergeCell ref="S32:U32"/>
    <mergeCell ref="P32:R32"/>
    <mergeCell ref="M32:O32"/>
    <mergeCell ref="S36:U36"/>
    <mergeCell ref="P36:R36"/>
    <mergeCell ref="M36:O36"/>
    <mergeCell ref="AB33:AJ33"/>
    <mergeCell ref="Y33:AA33"/>
    <mergeCell ref="V33:X33"/>
    <mergeCell ref="S33:U33"/>
    <mergeCell ref="P33:R33"/>
    <mergeCell ref="M33:O33"/>
    <mergeCell ref="AB34:AJ34"/>
    <mergeCell ref="Y34:AA34"/>
    <mergeCell ref="V34:X34"/>
    <mergeCell ref="S34:U34"/>
    <mergeCell ref="P34:R34"/>
    <mergeCell ref="M34:O34"/>
    <mergeCell ref="B79:AJ79"/>
    <mergeCell ref="B81:AJ81"/>
    <mergeCell ref="B83:AJ83"/>
    <mergeCell ref="B85:AJ85"/>
    <mergeCell ref="B87:AJ87"/>
    <mergeCell ref="AB37:AJ37"/>
    <mergeCell ref="Y37:AA37"/>
    <mergeCell ref="V37:X37"/>
    <mergeCell ref="S37:U37"/>
    <mergeCell ref="P37:R37"/>
    <mergeCell ref="M37:O37"/>
    <mergeCell ref="AB38:AJ38"/>
    <mergeCell ref="Y38:AA38"/>
    <mergeCell ref="V38:X38"/>
    <mergeCell ref="S38:U38"/>
    <mergeCell ref="P38:R38"/>
    <mergeCell ref="M38:O38"/>
    <mergeCell ref="A41:AJ41"/>
    <mergeCell ref="B65:AJ65"/>
    <mergeCell ref="B68:AJ68"/>
    <mergeCell ref="B57:AJ57"/>
    <mergeCell ref="B59:AJ59"/>
    <mergeCell ref="B61:AJ61"/>
    <mergeCell ref="B63:AJ63"/>
    <mergeCell ref="B89:AJ89"/>
    <mergeCell ref="B91:AJ91"/>
    <mergeCell ref="B93:AJ93"/>
    <mergeCell ref="P24:R24"/>
    <mergeCell ref="M24:O24"/>
    <mergeCell ref="S24:U24"/>
    <mergeCell ref="AL16:AO16"/>
    <mergeCell ref="AL17:AO17"/>
    <mergeCell ref="AL18:AO18"/>
    <mergeCell ref="AL19:AO19"/>
    <mergeCell ref="AL20:AO20"/>
    <mergeCell ref="AL22:AO22"/>
    <mergeCell ref="AL23:AO23"/>
    <mergeCell ref="AL24:AO24"/>
    <mergeCell ref="AL25:AO25"/>
    <mergeCell ref="AL26:AO26"/>
    <mergeCell ref="AL27:AO27"/>
    <mergeCell ref="AL28:AO28"/>
    <mergeCell ref="AL33:AO33"/>
    <mergeCell ref="AL34:AO34"/>
    <mergeCell ref="B70:AJ70"/>
    <mergeCell ref="B73:AJ73"/>
    <mergeCell ref="B75:AJ75"/>
    <mergeCell ref="B77:AJ77"/>
    <mergeCell ref="AL37:AO37"/>
    <mergeCell ref="AL38:AO38"/>
    <mergeCell ref="AL39:AO39"/>
    <mergeCell ref="AL29:AO32"/>
    <mergeCell ref="A21:I21"/>
    <mergeCell ref="J21:L21"/>
    <mergeCell ref="AL21:AO21"/>
    <mergeCell ref="M21:O21"/>
    <mergeCell ref="P21:R21"/>
    <mergeCell ref="S21:U21"/>
    <mergeCell ref="V21:X21"/>
    <mergeCell ref="Y21:AA21"/>
    <mergeCell ref="Y24:AA24"/>
    <mergeCell ref="V24:X24"/>
    <mergeCell ref="AB39:AJ39"/>
    <mergeCell ref="AB35:AJ35"/>
    <mergeCell ref="Y35:AA35"/>
    <mergeCell ref="V35:X35"/>
    <mergeCell ref="S35:U35"/>
    <mergeCell ref="P35:R35"/>
    <mergeCell ref="M35:O35"/>
    <mergeCell ref="AB36:AJ36"/>
    <mergeCell ref="Y36:AA36"/>
    <mergeCell ref="V36:X36"/>
    <mergeCell ref="AL7:AO7"/>
    <mergeCell ref="AL8:AO8"/>
    <mergeCell ref="AL9:AO9"/>
    <mergeCell ref="AL10:AO10"/>
    <mergeCell ref="AL11:AO11"/>
    <mergeCell ref="AL12:AO12"/>
    <mergeCell ref="AL13:AO13"/>
    <mergeCell ref="AL35:AO35"/>
    <mergeCell ref="AL36:AO36"/>
    <mergeCell ref="AX15:AZ15"/>
    <mergeCell ref="AX16:AZ16"/>
    <mergeCell ref="AX17:AZ17"/>
    <mergeCell ref="AX18:AZ18"/>
    <mergeCell ref="AX19:AZ19"/>
    <mergeCell ref="AX20:AZ20"/>
    <mergeCell ref="AX21:AZ21"/>
    <mergeCell ref="AX22:AZ22"/>
    <mergeCell ref="AX23:AZ23"/>
    <mergeCell ref="AX36:AZ36"/>
    <mergeCell ref="AX37:AZ37"/>
    <mergeCell ref="AX24:AZ24"/>
    <mergeCell ref="AX25:AZ25"/>
    <mergeCell ref="AX26:AZ26"/>
    <mergeCell ref="AX27:AZ27"/>
    <mergeCell ref="AX28:AZ28"/>
    <mergeCell ref="AX29:AZ29"/>
    <mergeCell ref="AX30:AZ30"/>
    <mergeCell ref="AX31:AZ31"/>
    <mergeCell ref="AX32:AZ32"/>
    <mergeCell ref="BD32:BG32"/>
    <mergeCell ref="BD33:BG33"/>
    <mergeCell ref="BD34:BG34"/>
    <mergeCell ref="BD35:BG35"/>
    <mergeCell ref="AX33:AZ33"/>
    <mergeCell ref="BA33:BC33"/>
    <mergeCell ref="AX34:AZ34"/>
    <mergeCell ref="BA34:BC34"/>
    <mergeCell ref="AX35:AZ35"/>
    <mergeCell ref="BA35:BC35"/>
    <mergeCell ref="BD36:BG36"/>
    <mergeCell ref="BD37:BG37"/>
    <mergeCell ref="BD38:BG38"/>
    <mergeCell ref="BD39:BG39"/>
    <mergeCell ref="AX38:AZ38"/>
    <mergeCell ref="BA38:BC38"/>
    <mergeCell ref="AX39:AZ39"/>
    <mergeCell ref="BA39:BC39"/>
    <mergeCell ref="BD16:BG16"/>
    <mergeCell ref="BD17:BG17"/>
    <mergeCell ref="BD18:BG18"/>
    <mergeCell ref="BD19:BG19"/>
    <mergeCell ref="BD20:BG20"/>
    <mergeCell ref="BD21:BG21"/>
    <mergeCell ref="BD22:BG22"/>
    <mergeCell ref="BD23:BG23"/>
    <mergeCell ref="BD24:BG24"/>
    <mergeCell ref="BD25:BG25"/>
    <mergeCell ref="BD26:BG26"/>
    <mergeCell ref="BD27:BG27"/>
    <mergeCell ref="BD28:BG28"/>
    <mergeCell ref="BD29:BG29"/>
    <mergeCell ref="BD30:BG30"/>
    <mergeCell ref="BD31:BG31"/>
    <mergeCell ref="BA37:BC37"/>
    <mergeCell ref="BA36:BC36"/>
    <mergeCell ref="BA32:BC32"/>
    <mergeCell ref="BA31:BC31"/>
    <mergeCell ref="BA30:BC30"/>
    <mergeCell ref="BA29:BC29"/>
    <mergeCell ref="BA28:BC28"/>
    <mergeCell ref="BA27:BC27"/>
    <mergeCell ref="BA26:BC26"/>
    <mergeCell ref="BA16:BC16"/>
    <mergeCell ref="BA15:BC15"/>
    <mergeCell ref="BA25:BC25"/>
    <mergeCell ref="BA24:BC24"/>
    <mergeCell ref="BA23:BC23"/>
    <mergeCell ref="BA22:BC22"/>
    <mergeCell ref="BA21:BC21"/>
    <mergeCell ref="BA20:BC20"/>
    <mergeCell ref="BA19:BC19"/>
    <mergeCell ref="BA18:BC18"/>
    <mergeCell ref="BA17:BC17"/>
  </mergeCells>
  <phoneticPr fontId="2"/>
  <dataValidations disablePrompts="1" count="6">
    <dataValidation type="list" allowBlank="1" showInputMessage="1" showErrorMessage="1" sqref="J16:J17 J22 J29 J37:L37 J33:L33 K17:L17 J24:L24" xr:uid="{00000000-0002-0000-0A00-000003000000}">
      <formula1>"なし,（Ⅰ）,（Ⅱ）"</formula1>
    </dataValidation>
    <dataValidation type="list" allowBlank="1" showInputMessage="1" showErrorMessage="1" sqref="M2" xr:uid="{00000000-0002-0000-0A00-000000000000}">
      <formula1>$AP$2:$AP$9</formula1>
    </dataValidation>
    <dataValidation type="list" allowBlank="1" showInputMessage="1" showErrorMessage="1" sqref="J25:L28 J23:L23" xr:uid="{00000000-0002-0000-0A00-000001000000}">
      <formula1>"あり,なし"</formula1>
    </dataValidation>
    <dataValidation type="list" allowBlank="1" showInputMessage="1" showErrorMessage="1" sqref="J39:L39" xr:uid="{00000000-0002-0000-0A00-000002000000}">
      <formula1>"なし,（Ⅰ）,（Ⅱ）,（Ⅲ）,（Ⅳ）,（Ⅴ）"</formula1>
    </dataValidation>
    <dataValidation type="list" allowBlank="1" showInputMessage="1" showErrorMessage="1" sqref="J18:L21 J34:L36" xr:uid="{FFE4B411-DBF5-4B24-BC20-876D819ED54A}">
      <formula1>"なし,あり"</formula1>
    </dataValidation>
    <dataValidation type="list" allowBlank="1" showInputMessage="1" showErrorMessage="1" sqref="J38:L38" xr:uid="{6B93ECDB-C6AE-44BE-85A0-9DF6516D8E0C}">
      <formula1>"なし,（Ⅰ）,（Ⅱ）,（Ⅲ）"</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4" manualBreakCount="4">
    <brk id="40" max="34" man="1"/>
    <brk id="53" max="35" man="1"/>
    <brk id="73" max="35" man="1"/>
    <brk id="91" max="35" man="1"/>
  </rowBreaks>
  <ignoredErrors>
    <ignoredError sqref="M2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D102"/>
  <sheetViews>
    <sheetView view="pageBreakPreview" zoomScale="90" zoomScaleNormal="85" zoomScaleSheetLayoutView="90" workbookViewId="0"/>
  </sheetViews>
  <sheetFormatPr defaultColWidth="2.5" defaultRowHeight="15.75" customHeight="1"/>
  <cols>
    <col min="1" max="12" width="2.5" style="10"/>
    <col min="13" max="14" width="2.5" style="225"/>
    <col min="15" max="36" width="2.5" style="10"/>
    <col min="37" max="39" width="4.625" style="275" customWidth="1"/>
    <col min="40" max="56" width="4.625" style="10" customWidth="1"/>
    <col min="57" max="16384" width="2.5" style="10"/>
  </cols>
  <sheetData>
    <row r="1" spans="1:48" ht="21" customHeight="1">
      <c r="A1" s="226" t="s">
        <v>668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K1" s="277">
        <f>'別添３ '!P2</f>
        <v>10.45</v>
      </c>
      <c r="AO1" s="275"/>
      <c r="AP1" s="277"/>
      <c r="AQ1" s="277"/>
      <c r="AR1" s="277"/>
    </row>
    <row r="2" spans="1:48" ht="21" customHeight="1" thickBot="1">
      <c r="A2" s="225" t="s">
        <v>571</v>
      </c>
      <c r="B2" s="225"/>
      <c r="C2" s="225"/>
      <c r="D2" s="225"/>
      <c r="E2" s="225"/>
      <c r="F2" s="225"/>
      <c r="G2" s="225"/>
      <c r="H2" s="225"/>
      <c r="I2" s="225"/>
      <c r="J2" s="225"/>
      <c r="K2" s="225"/>
      <c r="L2" s="225"/>
      <c r="O2" s="225"/>
      <c r="P2" s="225"/>
      <c r="Q2" s="225"/>
      <c r="R2" s="225"/>
      <c r="S2" s="225"/>
      <c r="T2" s="225"/>
      <c r="U2" s="225"/>
      <c r="V2" s="225"/>
      <c r="W2" s="225"/>
      <c r="X2" s="225"/>
      <c r="Y2" s="225"/>
      <c r="Z2" s="225"/>
      <c r="AA2" s="225"/>
      <c r="AB2" s="225"/>
      <c r="AC2" s="225"/>
      <c r="AD2" s="225"/>
      <c r="AE2" s="225"/>
      <c r="AF2" s="225"/>
      <c r="AG2" s="225"/>
      <c r="AH2" s="225"/>
      <c r="AI2" s="225"/>
    </row>
    <row r="3" spans="1:48" ht="30" customHeight="1">
      <c r="A3" s="1740"/>
      <c r="B3" s="1741"/>
      <c r="C3" s="1741"/>
      <c r="D3" s="1741"/>
      <c r="E3" s="1741"/>
      <c r="F3" s="1741"/>
      <c r="G3" s="1741"/>
      <c r="H3" s="1741"/>
      <c r="I3" s="1742"/>
      <c r="J3" s="1743" t="s">
        <v>434</v>
      </c>
      <c r="K3" s="1744"/>
      <c r="L3" s="1744"/>
      <c r="M3" s="1744"/>
      <c r="N3" s="1744"/>
      <c r="O3" s="1741"/>
      <c r="P3" s="1743" t="s">
        <v>435</v>
      </c>
      <c r="Q3" s="1744"/>
      <c r="R3" s="1744"/>
      <c r="S3" s="1744"/>
      <c r="T3" s="1741"/>
      <c r="U3" s="1745" t="s">
        <v>704</v>
      </c>
      <c r="V3" s="1746"/>
      <c r="W3" s="1746"/>
      <c r="X3" s="1746"/>
      <c r="Y3" s="1747"/>
      <c r="Z3" s="1745" t="s">
        <v>705</v>
      </c>
      <c r="AA3" s="1746"/>
      <c r="AB3" s="1746"/>
      <c r="AC3" s="1746"/>
      <c r="AD3" s="1747"/>
      <c r="AE3" s="1746" t="s">
        <v>706</v>
      </c>
      <c r="AF3" s="1746"/>
      <c r="AG3" s="1746"/>
      <c r="AH3" s="1746"/>
      <c r="AI3" s="1748"/>
      <c r="AK3" s="10"/>
      <c r="AL3" s="10"/>
      <c r="AM3" s="10"/>
    </row>
    <row r="4" spans="1:48" ht="30" customHeight="1">
      <c r="A4" s="1720" t="s">
        <v>1033</v>
      </c>
      <c r="B4" s="1721"/>
      <c r="C4" s="1721"/>
      <c r="D4" s="1721"/>
      <c r="E4" s="1721"/>
      <c r="F4" s="1721"/>
      <c r="G4" s="1721"/>
      <c r="H4" s="1721"/>
      <c r="I4" s="1722"/>
      <c r="J4" s="1710">
        <v>183</v>
      </c>
      <c r="K4" s="1711"/>
      <c r="L4" s="1711"/>
      <c r="M4" s="1711"/>
      <c r="N4" s="1712" t="s">
        <v>1028</v>
      </c>
      <c r="O4" s="1713"/>
      <c r="P4" s="1676">
        <f t="shared" ref="P4:P27" si="0">IF(ISERROR(ROUNDDOWN($J4*$AK$1*IF(N4="/日",30,1),0)),"",ROUNDDOWN($J4*$AK$1*IF(N4="/日",30,1),0))</f>
        <v>57370</v>
      </c>
      <c r="Q4" s="1677"/>
      <c r="R4" s="1677"/>
      <c r="S4" s="1677"/>
      <c r="T4" s="1679"/>
      <c r="U4" s="1676">
        <f>IF(ISERROR(P4-ROUNDDOWN(P4/10*9,0)),"",P4-ROUNDDOWN(P4/10*9,0))</f>
        <v>5737</v>
      </c>
      <c r="V4" s="1677"/>
      <c r="W4" s="1677"/>
      <c r="X4" s="1677"/>
      <c r="Y4" s="1679"/>
      <c r="Z4" s="1676">
        <f>IF(ISERROR(P4-ROUNDDOWN(P4/10*8,0)),"",P4-ROUNDDOWN(P4/10*8,0))</f>
        <v>11474</v>
      </c>
      <c r="AA4" s="1677"/>
      <c r="AB4" s="1677"/>
      <c r="AC4" s="1677"/>
      <c r="AD4" s="1679"/>
      <c r="AE4" s="1676">
        <f>IF(ISERROR(P4-ROUNDDOWN(P4/10*7,0)),"",P4-ROUNDDOWN(P4/10*7,0))</f>
        <v>17211</v>
      </c>
      <c r="AF4" s="1677"/>
      <c r="AG4" s="1677"/>
      <c r="AH4" s="1677"/>
      <c r="AI4" s="1678"/>
      <c r="AK4" s="276"/>
      <c r="AL4" s="276"/>
      <c r="AM4" s="276"/>
      <c r="AN4" s="276"/>
      <c r="AO4" s="276"/>
      <c r="AP4" s="276"/>
      <c r="AQ4" s="276"/>
      <c r="AR4" s="276"/>
      <c r="AS4" s="276"/>
      <c r="AT4" s="276"/>
      <c r="AU4" s="276"/>
      <c r="AV4" s="276"/>
    </row>
    <row r="5" spans="1:48" ht="30" customHeight="1">
      <c r="A5" s="1720" t="s">
        <v>1034</v>
      </c>
      <c r="B5" s="1721"/>
      <c r="C5" s="1721"/>
      <c r="D5" s="1721"/>
      <c r="E5" s="1721"/>
      <c r="F5" s="1721"/>
      <c r="G5" s="1721"/>
      <c r="H5" s="1721"/>
      <c r="I5" s="1722"/>
      <c r="J5" s="1710">
        <v>313</v>
      </c>
      <c r="K5" s="1711"/>
      <c r="L5" s="1711"/>
      <c r="M5" s="1711"/>
      <c r="N5" s="1712" t="s">
        <v>1028</v>
      </c>
      <c r="O5" s="1713"/>
      <c r="P5" s="1676">
        <f t="shared" si="0"/>
        <v>98125</v>
      </c>
      <c r="Q5" s="1677"/>
      <c r="R5" s="1677"/>
      <c r="S5" s="1677"/>
      <c r="T5" s="1679"/>
      <c r="U5" s="1676">
        <f t="shared" ref="U5:U47" si="1">IF(ISERROR(P5-ROUNDDOWN(P5/10*9,0)),"",P5-ROUNDDOWN(P5/10*9,0))</f>
        <v>9813</v>
      </c>
      <c r="V5" s="1677"/>
      <c r="W5" s="1677"/>
      <c r="X5" s="1677"/>
      <c r="Y5" s="1679"/>
      <c r="Z5" s="1676">
        <f t="shared" ref="Z5:Z47" si="2">IF(ISERROR(P5-ROUNDDOWN(P5/10*8,0)),"",P5-ROUNDDOWN(P5/10*8,0))</f>
        <v>19625</v>
      </c>
      <c r="AA5" s="1677"/>
      <c r="AB5" s="1677"/>
      <c r="AC5" s="1677"/>
      <c r="AD5" s="1679"/>
      <c r="AE5" s="1676">
        <f t="shared" ref="AE5:AE47" si="3">IF(ISERROR(P5-ROUNDDOWN(P5/10*7,0)),"",P5-ROUNDDOWN(P5/10*7,0))</f>
        <v>29438</v>
      </c>
      <c r="AF5" s="1677"/>
      <c r="AG5" s="1677"/>
      <c r="AH5" s="1677"/>
      <c r="AI5" s="1678"/>
      <c r="AK5" s="276"/>
      <c r="AL5" s="276"/>
      <c r="AM5" s="276"/>
      <c r="AN5" s="276"/>
      <c r="AO5" s="276"/>
      <c r="AP5" s="276"/>
      <c r="AQ5" s="276"/>
      <c r="AR5" s="276"/>
      <c r="AS5" s="276"/>
      <c r="AT5" s="276"/>
      <c r="AU5" s="276"/>
      <c r="AV5" s="276"/>
    </row>
    <row r="6" spans="1:48" ht="30" customHeight="1">
      <c r="A6" s="1720" t="s">
        <v>1035</v>
      </c>
      <c r="B6" s="1721"/>
      <c r="C6" s="1721"/>
      <c r="D6" s="1721"/>
      <c r="E6" s="1721"/>
      <c r="F6" s="1721"/>
      <c r="G6" s="1721"/>
      <c r="H6" s="1721"/>
      <c r="I6" s="1722"/>
      <c r="J6" s="1710">
        <v>542</v>
      </c>
      <c r="K6" s="1711"/>
      <c r="L6" s="1711"/>
      <c r="M6" s="1711"/>
      <c r="N6" s="1712" t="s">
        <v>1028</v>
      </c>
      <c r="O6" s="1713"/>
      <c r="P6" s="1676">
        <f t="shared" si="0"/>
        <v>169917</v>
      </c>
      <c r="Q6" s="1677"/>
      <c r="R6" s="1677"/>
      <c r="S6" s="1677"/>
      <c r="T6" s="1679"/>
      <c r="U6" s="1676">
        <f t="shared" si="1"/>
        <v>16992</v>
      </c>
      <c r="V6" s="1677"/>
      <c r="W6" s="1677"/>
      <c r="X6" s="1677"/>
      <c r="Y6" s="1679"/>
      <c r="Z6" s="1676">
        <f t="shared" si="2"/>
        <v>33984</v>
      </c>
      <c r="AA6" s="1677"/>
      <c r="AB6" s="1677"/>
      <c r="AC6" s="1677"/>
      <c r="AD6" s="1679"/>
      <c r="AE6" s="1676">
        <f t="shared" si="3"/>
        <v>50976</v>
      </c>
      <c r="AF6" s="1677"/>
      <c r="AG6" s="1677"/>
      <c r="AH6" s="1677"/>
      <c r="AI6" s="1678"/>
      <c r="AK6" s="276"/>
      <c r="AL6" s="276"/>
      <c r="AM6" s="276"/>
      <c r="AN6" s="276"/>
      <c r="AO6" s="276"/>
      <c r="AP6" s="276"/>
      <c r="AQ6" s="276"/>
      <c r="AR6" s="276"/>
      <c r="AS6" s="276"/>
      <c r="AT6" s="276"/>
      <c r="AU6" s="276"/>
      <c r="AV6" s="276"/>
    </row>
    <row r="7" spans="1:48" ht="30" customHeight="1">
      <c r="A7" s="1720" t="s">
        <v>1036</v>
      </c>
      <c r="B7" s="1721"/>
      <c r="C7" s="1721"/>
      <c r="D7" s="1721"/>
      <c r="E7" s="1721"/>
      <c r="F7" s="1721"/>
      <c r="G7" s="1721"/>
      <c r="H7" s="1721"/>
      <c r="I7" s="1722"/>
      <c r="J7" s="1710">
        <v>609</v>
      </c>
      <c r="K7" s="1711"/>
      <c r="L7" s="1711"/>
      <c r="M7" s="1711"/>
      <c r="N7" s="1712" t="s">
        <v>1028</v>
      </c>
      <c r="O7" s="1713"/>
      <c r="P7" s="1676">
        <f t="shared" si="0"/>
        <v>190921</v>
      </c>
      <c r="Q7" s="1677"/>
      <c r="R7" s="1677"/>
      <c r="S7" s="1677"/>
      <c r="T7" s="1679"/>
      <c r="U7" s="1676">
        <f t="shared" si="1"/>
        <v>19093</v>
      </c>
      <c r="V7" s="1677"/>
      <c r="W7" s="1677"/>
      <c r="X7" s="1677"/>
      <c r="Y7" s="1679"/>
      <c r="Z7" s="1676">
        <f t="shared" si="2"/>
        <v>38185</v>
      </c>
      <c r="AA7" s="1677"/>
      <c r="AB7" s="1677"/>
      <c r="AC7" s="1677"/>
      <c r="AD7" s="1679"/>
      <c r="AE7" s="1676">
        <f t="shared" si="3"/>
        <v>57277</v>
      </c>
      <c r="AF7" s="1677"/>
      <c r="AG7" s="1677"/>
      <c r="AH7" s="1677"/>
      <c r="AI7" s="1678"/>
      <c r="AK7" s="276"/>
      <c r="AL7" s="276"/>
      <c r="AM7" s="276"/>
      <c r="AN7" s="276"/>
      <c r="AO7" s="276"/>
      <c r="AP7" s="276"/>
      <c r="AQ7" s="276"/>
      <c r="AR7" s="276"/>
      <c r="AS7" s="276"/>
      <c r="AT7" s="276"/>
      <c r="AU7" s="276"/>
      <c r="AV7" s="276"/>
    </row>
    <row r="8" spans="1:48" ht="30" customHeight="1">
      <c r="A8" s="1720" t="s">
        <v>1037</v>
      </c>
      <c r="B8" s="1721"/>
      <c r="C8" s="1721"/>
      <c r="D8" s="1721"/>
      <c r="E8" s="1721"/>
      <c r="F8" s="1721"/>
      <c r="G8" s="1721"/>
      <c r="H8" s="1721"/>
      <c r="I8" s="1722"/>
      <c r="J8" s="1710">
        <v>679</v>
      </c>
      <c r="K8" s="1711"/>
      <c r="L8" s="1711"/>
      <c r="M8" s="1711"/>
      <c r="N8" s="1712" t="s">
        <v>1028</v>
      </c>
      <c r="O8" s="1713"/>
      <c r="P8" s="1676">
        <f t="shared" si="0"/>
        <v>212866</v>
      </c>
      <c r="Q8" s="1677"/>
      <c r="R8" s="1677"/>
      <c r="S8" s="1677"/>
      <c r="T8" s="1679"/>
      <c r="U8" s="1676">
        <f t="shared" si="1"/>
        <v>21287</v>
      </c>
      <c r="V8" s="1677"/>
      <c r="W8" s="1677"/>
      <c r="X8" s="1677"/>
      <c r="Y8" s="1679"/>
      <c r="Z8" s="1676">
        <f t="shared" si="2"/>
        <v>42574</v>
      </c>
      <c r="AA8" s="1677"/>
      <c r="AB8" s="1677"/>
      <c r="AC8" s="1677"/>
      <c r="AD8" s="1679"/>
      <c r="AE8" s="1676">
        <f t="shared" si="3"/>
        <v>63860</v>
      </c>
      <c r="AF8" s="1677"/>
      <c r="AG8" s="1677"/>
      <c r="AH8" s="1677"/>
      <c r="AI8" s="1678"/>
      <c r="AK8" s="276"/>
      <c r="AL8" s="276"/>
      <c r="AM8" s="276"/>
      <c r="AN8" s="276"/>
      <c r="AO8" s="276"/>
      <c r="AP8" s="276"/>
      <c r="AQ8" s="276"/>
      <c r="AR8" s="276"/>
      <c r="AS8" s="276"/>
      <c r="AT8" s="276"/>
      <c r="AU8" s="276"/>
      <c r="AV8" s="276"/>
    </row>
    <row r="9" spans="1:48" ht="30" customHeight="1">
      <c r="A9" s="1720" t="s">
        <v>1038</v>
      </c>
      <c r="B9" s="1721"/>
      <c r="C9" s="1721"/>
      <c r="D9" s="1721"/>
      <c r="E9" s="1721"/>
      <c r="F9" s="1721"/>
      <c r="G9" s="1721"/>
      <c r="H9" s="1721"/>
      <c r="I9" s="1722"/>
      <c r="J9" s="1710">
        <v>744</v>
      </c>
      <c r="K9" s="1711"/>
      <c r="L9" s="1711"/>
      <c r="M9" s="1711"/>
      <c r="N9" s="1712" t="s">
        <v>1028</v>
      </c>
      <c r="O9" s="1713"/>
      <c r="P9" s="1676">
        <f t="shared" si="0"/>
        <v>233244</v>
      </c>
      <c r="Q9" s="1677"/>
      <c r="R9" s="1677"/>
      <c r="S9" s="1677"/>
      <c r="T9" s="1679"/>
      <c r="U9" s="1676">
        <f t="shared" si="1"/>
        <v>23325</v>
      </c>
      <c r="V9" s="1677"/>
      <c r="W9" s="1677"/>
      <c r="X9" s="1677"/>
      <c r="Y9" s="1679"/>
      <c r="Z9" s="1676">
        <f t="shared" si="2"/>
        <v>46649</v>
      </c>
      <c r="AA9" s="1677"/>
      <c r="AB9" s="1677"/>
      <c r="AC9" s="1677"/>
      <c r="AD9" s="1679"/>
      <c r="AE9" s="1676">
        <f t="shared" si="3"/>
        <v>69974</v>
      </c>
      <c r="AF9" s="1677"/>
      <c r="AG9" s="1677"/>
      <c r="AH9" s="1677"/>
      <c r="AI9" s="1678"/>
      <c r="AK9" s="276"/>
      <c r="AL9" s="276"/>
      <c r="AM9" s="276"/>
      <c r="AN9" s="276"/>
      <c r="AO9" s="276"/>
      <c r="AP9" s="276"/>
      <c r="AQ9" s="276"/>
      <c r="AR9" s="276"/>
      <c r="AS9" s="276"/>
      <c r="AT9" s="276"/>
      <c r="AU9" s="276"/>
      <c r="AV9" s="276"/>
    </row>
    <row r="10" spans="1:48" ht="30" customHeight="1">
      <c r="A10" s="1720" t="s">
        <v>1039</v>
      </c>
      <c r="B10" s="1721"/>
      <c r="C10" s="1721"/>
      <c r="D10" s="1721"/>
      <c r="E10" s="1721"/>
      <c r="F10" s="1721"/>
      <c r="G10" s="1721"/>
      <c r="H10" s="1721"/>
      <c r="I10" s="1722"/>
      <c r="J10" s="1710">
        <v>813</v>
      </c>
      <c r="K10" s="1711"/>
      <c r="L10" s="1711"/>
      <c r="M10" s="1711"/>
      <c r="N10" s="1712" t="s">
        <v>1028</v>
      </c>
      <c r="O10" s="1713"/>
      <c r="P10" s="1676">
        <f t="shared" si="0"/>
        <v>254875</v>
      </c>
      <c r="Q10" s="1677"/>
      <c r="R10" s="1677"/>
      <c r="S10" s="1677"/>
      <c r="T10" s="1679"/>
      <c r="U10" s="1676">
        <f t="shared" si="1"/>
        <v>25488</v>
      </c>
      <c r="V10" s="1677"/>
      <c r="W10" s="1677"/>
      <c r="X10" s="1677"/>
      <c r="Y10" s="1679"/>
      <c r="Z10" s="1676">
        <f t="shared" si="2"/>
        <v>50975</v>
      </c>
      <c r="AA10" s="1677"/>
      <c r="AB10" s="1677"/>
      <c r="AC10" s="1677"/>
      <c r="AD10" s="1679"/>
      <c r="AE10" s="1676">
        <f t="shared" si="3"/>
        <v>76463</v>
      </c>
      <c r="AF10" s="1677"/>
      <c r="AG10" s="1677"/>
      <c r="AH10" s="1677"/>
      <c r="AI10" s="1678"/>
      <c r="AK10" s="276"/>
      <c r="AL10" s="276"/>
      <c r="AM10" s="276"/>
      <c r="AN10" s="276"/>
      <c r="AO10" s="276"/>
      <c r="AP10" s="276"/>
      <c r="AQ10" s="276"/>
      <c r="AR10" s="276"/>
      <c r="AS10" s="276"/>
      <c r="AT10" s="276"/>
      <c r="AU10" s="276"/>
      <c r="AV10" s="276"/>
    </row>
    <row r="11" spans="1:48" ht="30" customHeight="1">
      <c r="A11" s="1720" t="s">
        <v>572</v>
      </c>
      <c r="B11" s="1721"/>
      <c r="C11" s="1721"/>
      <c r="D11" s="1721"/>
      <c r="E11" s="1721"/>
      <c r="F11" s="1721"/>
      <c r="G11" s="1721"/>
      <c r="H11" s="1721"/>
      <c r="I11" s="1722"/>
      <c r="J11" s="1710">
        <v>36</v>
      </c>
      <c r="K11" s="1711"/>
      <c r="L11" s="1711"/>
      <c r="M11" s="1711"/>
      <c r="N11" s="1712" t="s">
        <v>1028</v>
      </c>
      <c r="O11" s="1713"/>
      <c r="P11" s="1676">
        <f t="shared" si="0"/>
        <v>11286</v>
      </c>
      <c r="Q11" s="1677"/>
      <c r="R11" s="1677"/>
      <c r="S11" s="1677"/>
      <c r="T11" s="1679"/>
      <c r="U11" s="1676">
        <f t="shared" si="1"/>
        <v>1129</v>
      </c>
      <c r="V11" s="1677"/>
      <c r="W11" s="1677"/>
      <c r="X11" s="1677"/>
      <c r="Y11" s="1679"/>
      <c r="Z11" s="1676">
        <f t="shared" si="2"/>
        <v>2258</v>
      </c>
      <c r="AA11" s="1677"/>
      <c r="AB11" s="1677"/>
      <c r="AC11" s="1677"/>
      <c r="AD11" s="1679"/>
      <c r="AE11" s="1676">
        <f t="shared" si="3"/>
        <v>3386</v>
      </c>
      <c r="AF11" s="1677"/>
      <c r="AG11" s="1677"/>
      <c r="AH11" s="1677"/>
      <c r="AI11" s="1678"/>
      <c r="AK11" s="276"/>
      <c r="AL11" s="276"/>
      <c r="AM11" s="276"/>
      <c r="AN11" s="276"/>
      <c r="AO11" s="276"/>
      <c r="AP11" s="276"/>
      <c r="AQ11" s="276"/>
      <c r="AR11" s="276"/>
      <c r="AS11" s="276"/>
      <c r="AT11" s="276"/>
      <c r="AU11" s="276"/>
      <c r="AV11" s="276"/>
    </row>
    <row r="12" spans="1:48" ht="30" customHeight="1">
      <c r="A12" s="1720" t="s">
        <v>573</v>
      </c>
      <c r="B12" s="1721"/>
      <c r="C12" s="1721"/>
      <c r="D12" s="1721"/>
      <c r="E12" s="1721"/>
      <c r="F12" s="1721"/>
      <c r="G12" s="1721"/>
      <c r="H12" s="1721"/>
      <c r="I12" s="1722"/>
      <c r="J12" s="1710">
        <v>22</v>
      </c>
      <c r="K12" s="1711"/>
      <c r="L12" s="1711"/>
      <c r="M12" s="1711"/>
      <c r="N12" s="1712" t="s">
        <v>1028</v>
      </c>
      <c r="O12" s="1713"/>
      <c r="P12" s="1676">
        <f t="shared" si="0"/>
        <v>6897</v>
      </c>
      <c r="Q12" s="1677"/>
      <c r="R12" s="1677"/>
      <c r="S12" s="1677"/>
      <c r="T12" s="1679"/>
      <c r="U12" s="1676">
        <f t="shared" si="1"/>
        <v>690</v>
      </c>
      <c r="V12" s="1677"/>
      <c r="W12" s="1677"/>
      <c r="X12" s="1677"/>
      <c r="Y12" s="1679"/>
      <c r="Z12" s="1676">
        <f t="shared" si="2"/>
        <v>1380</v>
      </c>
      <c r="AA12" s="1677"/>
      <c r="AB12" s="1677"/>
      <c r="AC12" s="1677"/>
      <c r="AD12" s="1679"/>
      <c r="AE12" s="1676">
        <f t="shared" si="3"/>
        <v>2070</v>
      </c>
      <c r="AF12" s="1677"/>
      <c r="AG12" s="1677"/>
      <c r="AH12" s="1677"/>
      <c r="AI12" s="1678"/>
      <c r="AK12" s="276"/>
      <c r="AL12" s="276"/>
      <c r="AM12" s="276"/>
      <c r="AN12" s="276"/>
      <c r="AO12" s="276"/>
      <c r="AP12" s="276"/>
      <c r="AQ12" s="276"/>
      <c r="AR12" s="276"/>
      <c r="AS12" s="276"/>
      <c r="AT12" s="276"/>
      <c r="AU12" s="276"/>
      <c r="AV12" s="276"/>
    </row>
    <row r="13" spans="1:48" ht="30" customHeight="1">
      <c r="A13" s="1720" t="s">
        <v>574</v>
      </c>
      <c r="B13" s="1721"/>
      <c r="C13" s="1721"/>
      <c r="D13" s="1721"/>
      <c r="E13" s="1721"/>
      <c r="F13" s="1721"/>
      <c r="G13" s="1721"/>
      <c r="H13" s="1721"/>
      <c r="I13" s="1722"/>
      <c r="J13" s="1710">
        <v>100</v>
      </c>
      <c r="K13" s="1711"/>
      <c r="L13" s="1711"/>
      <c r="M13" s="1711"/>
      <c r="N13" s="1712" t="s">
        <v>1029</v>
      </c>
      <c r="O13" s="1713"/>
      <c r="P13" s="1676">
        <f t="shared" si="0"/>
        <v>1045</v>
      </c>
      <c r="Q13" s="1677"/>
      <c r="R13" s="1677"/>
      <c r="S13" s="1677"/>
      <c r="T13" s="1679"/>
      <c r="U13" s="1676">
        <f t="shared" si="1"/>
        <v>105</v>
      </c>
      <c r="V13" s="1677"/>
      <c r="W13" s="1677"/>
      <c r="X13" s="1677"/>
      <c r="Y13" s="1679"/>
      <c r="Z13" s="1676">
        <f t="shared" si="2"/>
        <v>209</v>
      </c>
      <c r="AA13" s="1677"/>
      <c r="AB13" s="1677"/>
      <c r="AC13" s="1677"/>
      <c r="AD13" s="1679"/>
      <c r="AE13" s="1676">
        <f t="shared" si="3"/>
        <v>314</v>
      </c>
      <c r="AF13" s="1677"/>
      <c r="AG13" s="1677"/>
      <c r="AH13" s="1677"/>
      <c r="AI13" s="1678"/>
      <c r="AK13" s="276"/>
      <c r="AL13" s="276"/>
      <c r="AM13" s="276"/>
      <c r="AN13" s="276"/>
      <c r="AO13" s="276"/>
      <c r="AP13" s="276"/>
      <c r="AQ13" s="276"/>
      <c r="AR13" s="276"/>
      <c r="AS13" s="276"/>
      <c r="AT13" s="276"/>
      <c r="AU13" s="276"/>
      <c r="AV13" s="276"/>
    </row>
    <row r="14" spans="1:48" ht="30" customHeight="1">
      <c r="A14" s="1720" t="s">
        <v>575</v>
      </c>
      <c r="B14" s="1721"/>
      <c r="C14" s="1721"/>
      <c r="D14" s="1721"/>
      <c r="E14" s="1721"/>
      <c r="F14" s="1721"/>
      <c r="G14" s="1721"/>
      <c r="H14" s="1721"/>
      <c r="I14" s="1722"/>
      <c r="J14" s="1710">
        <v>200</v>
      </c>
      <c r="K14" s="1711"/>
      <c r="L14" s="1711"/>
      <c r="M14" s="1711"/>
      <c r="N14" s="1712" t="s">
        <v>1029</v>
      </c>
      <c r="O14" s="1713"/>
      <c r="P14" s="1676">
        <f t="shared" si="0"/>
        <v>2090</v>
      </c>
      <c r="Q14" s="1677"/>
      <c r="R14" s="1677"/>
      <c r="S14" s="1677"/>
      <c r="T14" s="1679"/>
      <c r="U14" s="1676">
        <f t="shared" si="1"/>
        <v>209</v>
      </c>
      <c r="V14" s="1677"/>
      <c r="W14" s="1677"/>
      <c r="X14" s="1677"/>
      <c r="Y14" s="1679"/>
      <c r="Z14" s="1676">
        <f t="shared" si="2"/>
        <v>418</v>
      </c>
      <c r="AA14" s="1677"/>
      <c r="AB14" s="1677"/>
      <c r="AC14" s="1677"/>
      <c r="AD14" s="1679"/>
      <c r="AE14" s="1676">
        <f t="shared" si="3"/>
        <v>627</v>
      </c>
      <c r="AF14" s="1677"/>
      <c r="AG14" s="1677"/>
      <c r="AH14" s="1677"/>
      <c r="AI14" s="1678"/>
      <c r="AK14" s="276"/>
      <c r="AL14" s="276"/>
      <c r="AM14" s="276"/>
      <c r="AN14" s="276"/>
      <c r="AO14" s="276"/>
      <c r="AP14" s="276"/>
      <c r="AQ14" s="276"/>
      <c r="AR14" s="276"/>
      <c r="AS14" s="276"/>
      <c r="AT14" s="276"/>
      <c r="AU14" s="276"/>
      <c r="AV14" s="276"/>
    </row>
    <row r="15" spans="1:48" ht="30" customHeight="1">
      <c r="A15" s="1720" t="s">
        <v>576</v>
      </c>
      <c r="B15" s="1721"/>
      <c r="C15" s="1721"/>
      <c r="D15" s="1721"/>
      <c r="E15" s="1721"/>
      <c r="F15" s="1721"/>
      <c r="G15" s="1721"/>
      <c r="H15" s="1721"/>
      <c r="I15" s="1722"/>
      <c r="J15" s="1710">
        <v>12</v>
      </c>
      <c r="K15" s="1711"/>
      <c r="L15" s="1711"/>
      <c r="M15" s="1711"/>
      <c r="N15" s="1712" t="s">
        <v>1028</v>
      </c>
      <c r="O15" s="1713"/>
      <c r="P15" s="1676">
        <f t="shared" si="0"/>
        <v>3762</v>
      </c>
      <c r="Q15" s="1677"/>
      <c r="R15" s="1677"/>
      <c r="S15" s="1677"/>
      <c r="T15" s="1679"/>
      <c r="U15" s="1676">
        <f t="shared" si="1"/>
        <v>377</v>
      </c>
      <c r="V15" s="1677"/>
      <c r="W15" s="1677"/>
      <c r="X15" s="1677"/>
      <c r="Y15" s="1679"/>
      <c r="Z15" s="1676">
        <f t="shared" si="2"/>
        <v>753</v>
      </c>
      <c r="AA15" s="1677"/>
      <c r="AB15" s="1677"/>
      <c r="AC15" s="1677"/>
      <c r="AD15" s="1679"/>
      <c r="AE15" s="1676">
        <f t="shared" si="3"/>
        <v>1129</v>
      </c>
      <c r="AF15" s="1677"/>
      <c r="AG15" s="1677"/>
      <c r="AH15" s="1677"/>
      <c r="AI15" s="1678"/>
      <c r="AK15" s="276"/>
      <c r="AL15" s="276"/>
      <c r="AM15" s="276"/>
      <c r="AN15" s="276"/>
      <c r="AO15" s="276"/>
      <c r="AP15" s="276"/>
      <c r="AQ15" s="276"/>
      <c r="AR15" s="276"/>
      <c r="AS15" s="276"/>
      <c r="AT15" s="276"/>
      <c r="AU15" s="276"/>
      <c r="AV15" s="276"/>
    </row>
    <row r="16" spans="1:48" ht="30" customHeight="1">
      <c r="A16" s="1720" t="s">
        <v>577</v>
      </c>
      <c r="B16" s="1721"/>
      <c r="C16" s="1721"/>
      <c r="D16" s="1721"/>
      <c r="E16" s="1721"/>
      <c r="F16" s="1721"/>
      <c r="G16" s="1721"/>
      <c r="H16" s="1721"/>
      <c r="I16" s="1722"/>
      <c r="J16" s="1710">
        <v>20</v>
      </c>
      <c r="K16" s="1711"/>
      <c r="L16" s="1711"/>
      <c r="M16" s="1711"/>
      <c r="N16" s="1712" t="s">
        <v>1029</v>
      </c>
      <c r="O16" s="1713"/>
      <c r="P16" s="1676">
        <f t="shared" si="0"/>
        <v>209</v>
      </c>
      <c r="Q16" s="1677"/>
      <c r="R16" s="1677"/>
      <c r="S16" s="1677"/>
      <c r="T16" s="1679"/>
      <c r="U16" s="1676">
        <f t="shared" si="1"/>
        <v>21</v>
      </c>
      <c r="V16" s="1677"/>
      <c r="W16" s="1677"/>
      <c r="X16" s="1677"/>
      <c r="Y16" s="1679"/>
      <c r="Z16" s="1676">
        <f t="shared" si="2"/>
        <v>42</v>
      </c>
      <c r="AA16" s="1677"/>
      <c r="AB16" s="1677"/>
      <c r="AC16" s="1677"/>
      <c r="AD16" s="1679"/>
      <c r="AE16" s="1676">
        <f t="shared" si="3"/>
        <v>63</v>
      </c>
      <c r="AF16" s="1677"/>
      <c r="AG16" s="1677"/>
      <c r="AH16" s="1677"/>
      <c r="AI16" s="1678"/>
      <c r="AK16" s="276"/>
      <c r="AL16" s="276"/>
      <c r="AM16" s="276"/>
      <c r="AN16" s="276"/>
      <c r="AO16" s="276"/>
      <c r="AP16" s="276"/>
      <c r="AQ16" s="276"/>
      <c r="AR16" s="276"/>
      <c r="AS16" s="276"/>
      <c r="AT16" s="276"/>
      <c r="AU16" s="276"/>
      <c r="AV16" s="276"/>
    </row>
    <row r="17" spans="1:48" ht="30" customHeight="1">
      <c r="A17" s="1720" t="s">
        <v>578</v>
      </c>
      <c r="B17" s="1721"/>
      <c r="C17" s="1721"/>
      <c r="D17" s="1721"/>
      <c r="E17" s="1721"/>
      <c r="F17" s="1721"/>
      <c r="G17" s="1721"/>
      <c r="H17" s="1721"/>
      <c r="I17" s="1722"/>
      <c r="J17" s="1710">
        <v>30</v>
      </c>
      <c r="K17" s="1711"/>
      <c r="L17" s="1711"/>
      <c r="M17" s="1711"/>
      <c r="N17" s="1712" t="s">
        <v>1029</v>
      </c>
      <c r="O17" s="1713"/>
      <c r="P17" s="1676">
        <f t="shared" si="0"/>
        <v>313</v>
      </c>
      <c r="Q17" s="1677"/>
      <c r="R17" s="1677"/>
      <c r="S17" s="1677"/>
      <c r="T17" s="1679"/>
      <c r="U17" s="1676">
        <f t="shared" si="1"/>
        <v>32</v>
      </c>
      <c r="V17" s="1677"/>
      <c r="W17" s="1677"/>
      <c r="X17" s="1677"/>
      <c r="Y17" s="1679"/>
      <c r="Z17" s="1676">
        <f t="shared" si="2"/>
        <v>63</v>
      </c>
      <c r="AA17" s="1677"/>
      <c r="AB17" s="1677"/>
      <c r="AC17" s="1677"/>
      <c r="AD17" s="1679"/>
      <c r="AE17" s="1676">
        <f t="shared" si="3"/>
        <v>94</v>
      </c>
      <c r="AF17" s="1677"/>
      <c r="AG17" s="1677"/>
      <c r="AH17" s="1677"/>
      <c r="AI17" s="1678"/>
      <c r="AK17" s="276"/>
      <c r="AL17" s="276"/>
      <c r="AM17" s="276"/>
      <c r="AN17" s="276"/>
      <c r="AO17" s="276"/>
      <c r="AP17" s="276"/>
      <c r="AQ17" s="276"/>
      <c r="AR17" s="276"/>
      <c r="AS17" s="276"/>
      <c r="AT17" s="276"/>
      <c r="AU17" s="276"/>
      <c r="AV17" s="276"/>
    </row>
    <row r="18" spans="1:48" ht="30" customHeight="1">
      <c r="A18" s="1720" t="s">
        <v>579</v>
      </c>
      <c r="B18" s="1721"/>
      <c r="C18" s="1721"/>
      <c r="D18" s="1721"/>
      <c r="E18" s="1721"/>
      <c r="F18" s="1721"/>
      <c r="G18" s="1721"/>
      <c r="H18" s="1721"/>
      <c r="I18" s="1722"/>
      <c r="J18" s="1710">
        <v>60</v>
      </c>
      <c r="K18" s="1711"/>
      <c r="L18" s="1711"/>
      <c r="M18" s="1711"/>
      <c r="N18" s="1712" t="s">
        <v>1029</v>
      </c>
      <c r="O18" s="1713"/>
      <c r="P18" s="1676">
        <f t="shared" si="0"/>
        <v>627</v>
      </c>
      <c r="Q18" s="1677"/>
      <c r="R18" s="1677"/>
      <c r="S18" s="1677"/>
      <c r="T18" s="1679"/>
      <c r="U18" s="1676">
        <f t="shared" si="1"/>
        <v>63</v>
      </c>
      <c r="V18" s="1677"/>
      <c r="W18" s="1677"/>
      <c r="X18" s="1677"/>
      <c r="Y18" s="1679"/>
      <c r="Z18" s="1676">
        <f t="shared" si="2"/>
        <v>126</v>
      </c>
      <c r="AA18" s="1677"/>
      <c r="AB18" s="1677"/>
      <c r="AC18" s="1677"/>
      <c r="AD18" s="1679"/>
      <c r="AE18" s="1676">
        <f t="shared" si="3"/>
        <v>189</v>
      </c>
      <c r="AF18" s="1677"/>
      <c r="AG18" s="1677"/>
      <c r="AH18" s="1677"/>
      <c r="AI18" s="1678"/>
      <c r="AK18" s="276"/>
      <c r="AL18" s="276"/>
      <c r="AM18" s="276"/>
      <c r="AN18" s="276"/>
      <c r="AO18" s="276"/>
      <c r="AP18" s="276"/>
      <c r="AQ18" s="276"/>
      <c r="AR18" s="276"/>
      <c r="AS18" s="276"/>
      <c r="AT18" s="276"/>
      <c r="AU18" s="276"/>
      <c r="AV18" s="276"/>
    </row>
    <row r="19" spans="1:48" ht="30" customHeight="1">
      <c r="A19" s="1720" t="s">
        <v>1040</v>
      </c>
      <c r="B19" s="1721"/>
      <c r="C19" s="1721"/>
      <c r="D19" s="1721"/>
      <c r="E19" s="1721"/>
      <c r="F19" s="1721"/>
      <c r="G19" s="1721"/>
      <c r="H19" s="1721"/>
      <c r="I19" s="1722"/>
      <c r="J19" s="1710">
        <v>18</v>
      </c>
      <c r="K19" s="1711"/>
      <c r="L19" s="1711"/>
      <c r="M19" s="1711"/>
      <c r="N19" s="1712" t="s">
        <v>1028</v>
      </c>
      <c r="O19" s="1713"/>
      <c r="P19" s="1676">
        <f t="shared" si="0"/>
        <v>5643</v>
      </c>
      <c r="Q19" s="1677"/>
      <c r="R19" s="1677"/>
      <c r="S19" s="1677"/>
      <c r="T19" s="1679"/>
      <c r="U19" s="1676">
        <f t="shared" si="1"/>
        <v>565</v>
      </c>
      <c r="V19" s="1677"/>
      <c r="W19" s="1677"/>
      <c r="X19" s="1677"/>
      <c r="Y19" s="1679"/>
      <c r="Z19" s="1676">
        <f t="shared" si="2"/>
        <v>1129</v>
      </c>
      <c r="AA19" s="1677"/>
      <c r="AB19" s="1677"/>
      <c r="AC19" s="1677"/>
      <c r="AD19" s="1679"/>
      <c r="AE19" s="1676">
        <f t="shared" si="3"/>
        <v>1693</v>
      </c>
      <c r="AF19" s="1677"/>
      <c r="AG19" s="1677"/>
      <c r="AH19" s="1677"/>
      <c r="AI19" s="1678"/>
      <c r="AK19" s="276"/>
      <c r="AL19" s="276"/>
      <c r="AM19" s="276"/>
      <c r="AN19" s="276"/>
      <c r="AO19" s="276"/>
      <c r="AP19" s="276"/>
      <c r="AQ19" s="276"/>
      <c r="AR19" s="276"/>
      <c r="AS19" s="276"/>
      <c r="AT19" s="276"/>
      <c r="AU19" s="276"/>
      <c r="AV19" s="276"/>
    </row>
    <row r="20" spans="1:48" ht="30" customHeight="1">
      <c r="A20" s="1720" t="s">
        <v>1041</v>
      </c>
      <c r="B20" s="1721"/>
      <c r="C20" s="1721"/>
      <c r="D20" s="1721"/>
      <c r="E20" s="1721"/>
      <c r="F20" s="1721"/>
      <c r="G20" s="1721"/>
      <c r="H20" s="1721"/>
      <c r="I20" s="1722"/>
      <c r="J20" s="1710">
        <v>9</v>
      </c>
      <c r="K20" s="1711"/>
      <c r="L20" s="1711"/>
      <c r="M20" s="1711"/>
      <c r="N20" s="1712" t="s">
        <v>1028</v>
      </c>
      <c r="O20" s="1713"/>
      <c r="P20" s="1676">
        <f t="shared" si="0"/>
        <v>2821</v>
      </c>
      <c r="Q20" s="1677"/>
      <c r="R20" s="1677"/>
      <c r="S20" s="1677"/>
      <c r="T20" s="1679"/>
      <c r="U20" s="1676">
        <f t="shared" si="1"/>
        <v>283</v>
      </c>
      <c r="V20" s="1677"/>
      <c r="W20" s="1677"/>
      <c r="X20" s="1677"/>
      <c r="Y20" s="1679"/>
      <c r="Z20" s="1676">
        <f t="shared" si="2"/>
        <v>565</v>
      </c>
      <c r="AA20" s="1677"/>
      <c r="AB20" s="1677"/>
      <c r="AC20" s="1677"/>
      <c r="AD20" s="1679"/>
      <c r="AE20" s="1676">
        <f t="shared" si="3"/>
        <v>847</v>
      </c>
      <c r="AF20" s="1677"/>
      <c r="AG20" s="1677"/>
      <c r="AH20" s="1677"/>
      <c r="AI20" s="1678"/>
      <c r="AK20" s="276"/>
      <c r="AL20" s="276"/>
      <c r="AM20" s="276"/>
      <c r="AN20" s="276"/>
      <c r="AO20" s="276"/>
      <c r="AP20" s="276"/>
      <c r="AQ20" s="276"/>
      <c r="AR20" s="276"/>
      <c r="AS20" s="276"/>
      <c r="AT20" s="276"/>
      <c r="AU20" s="276"/>
      <c r="AV20" s="276"/>
    </row>
    <row r="21" spans="1:48" ht="30" customHeight="1">
      <c r="A21" s="1720" t="s">
        <v>1044</v>
      </c>
      <c r="B21" s="1721"/>
      <c r="C21" s="1721"/>
      <c r="D21" s="1721"/>
      <c r="E21" s="1721"/>
      <c r="F21" s="1721"/>
      <c r="G21" s="1721"/>
      <c r="H21" s="1721"/>
      <c r="I21" s="1722"/>
      <c r="J21" s="1710">
        <v>120</v>
      </c>
      <c r="K21" s="1711"/>
      <c r="L21" s="1711"/>
      <c r="M21" s="1711"/>
      <c r="N21" s="1712" t="s">
        <v>1028</v>
      </c>
      <c r="O21" s="1713"/>
      <c r="P21" s="1676">
        <f t="shared" si="0"/>
        <v>37620</v>
      </c>
      <c r="Q21" s="1677"/>
      <c r="R21" s="1677"/>
      <c r="S21" s="1677"/>
      <c r="T21" s="1679"/>
      <c r="U21" s="1676">
        <f t="shared" si="1"/>
        <v>3762</v>
      </c>
      <c r="V21" s="1677"/>
      <c r="W21" s="1677"/>
      <c r="X21" s="1677"/>
      <c r="Y21" s="1679"/>
      <c r="Z21" s="1676">
        <f t="shared" si="2"/>
        <v>7524</v>
      </c>
      <c r="AA21" s="1677"/>
      <c r="AB21" s="1677"/>
      <c r="AC21" s="1677"/>
      <c r="AD21" s="1679"/>
      <c r="AE21" s="1676">
        <f t="shared" si="3"/>
        <v>11286</v>
      </c>
      <c r="AF21" s="1677"/>
      <c r="AG21" s="1677"/>
      <c r="AH21" s="1677"/>
      <c r="AI21" s="1678"/>
      <c r="AK21" s="276"/>
      <c r="AL21" s="276"/>
      <c r="AM21" s="276"/>
      <c r="AN21" s="276"/>
      <c r="AO21" s="276"/>
      <c r="AP21" s="276"/>
      <c r="AQ21" s="276"/>
      <c r="AR21" s="276"/>
      <c r="AS21" s="276"/>
      <c r="AT21" s="276"/>
      <c r="AU21" s="276"/>
      <c r="AV21" s="276"/>
    </row>
    <row r="22" spans="1:48" ht="30" customHeight="1">
      <c r="A22" s="1720" t="s">
        <v>1042</v>
      </c>
      <c r="B22" s="1721"/>
      <c r="C22" s="1721"/>
      <c r="D22" s="1721"/>
      <c r="E22" s="1721"/>
      <c r="F22" s="1721"/>
      <c r="G22" s="1721"/>
      <c r="H22" s="1721"/>
      <c r="I22" s="1722"/>
      <c r="J22" s="1710">
        <v>100</v>
      </c>
      <c r="K22" s="1711"/>
      <c r="L22" s="1711"/>
      <c r="M22" s="1711"/>
      <c r="N22" s="1712" t="s">
        <v>1029</v>
      </c>
      <c r="O22" s="1713"/>
      <c r="P22" s="1676">
        <f t="shared" si="0"/>
        <v>1045</v>
      </c>
      <c r="Q22" s="1677"/>
      <c r="R22" s="1677"/>
      <c r="S22" s="1677"/>
      <c r="T22" s="1679"/>
      <c r="U22" s="1676">
        <f t="shared" si="1"/>
        <v>105</v>
      </c>
      <c r="V22" s="1677"/>
      <c r="W22" s="1677"/>
      <c r="X22" s="1677"/>
      <c r="Y22" s="1679"/>
      <c r="Z22" s="1676">
        <f t="shared" si="2"/>
        <v>209</v>
      </c>
      <c r="AA22" s="1677"/>
      <c r="AB22" s="1677"/>
      <c r="AC22" s="1677"/>
      <c r="AD22" s="1679"/>
      <c r="AE22" s="1676">
        <f t="shared" si="3"/>
        <v>314</v>
      </c>
      <c r="AF22" s="1677"/>
      <c r="AG22" s="1677"/>
      <c r="AH22" s="1677"/>
      <c r="AI22" s="1678"/>
      <c r="AK22" s="276"/>
      <c r="AL22" s="276"/>
      <c r="AM22" s="276"/>
      <c r="AN22" s="276"/>
      <c r="AO22" s="276"/>
      <c r="AP22" s="276"/>
      <c r="AQ22" s="276"/>
      <c r="AR22" s="276"/>
      <c r="AS22" s="276"/>
      <c r="AT22" s="276"/>
      <c r="AU22" s="276"/>
      <c r="AV22" s="276"/>
    </row>
    <row r="23" spans="1:48" ht="30" customHeight="1">
      <c r="A23" s="1731" t="s">
        <v>1043</v>
      </c>
      <c r="B23" s="1732"/>
      <c r="C23" s="1732"/>
      <c r="D23" s="1732"/>
      <c r="E23" s="1732"/>
      <c r="F23" s="1732"/>
      <c r="G23" s="1732"/>
      <c r="H23" s="1732"/>
      <c r="I23" s="1721"/>
      <c r="J23" s="1710">
        <v>40</v>
      </c>
      <c r="K23" s="1711"/>
      <c r="L23" s="1711"/>
      <c r="M23" s="1711"/>
      <c r="N23" s="1712" t="s">
        <v>1029</v>
      </c>
      <c r="O23" s="1713"/>
      <c r="P23" s="1676">
        <f t="shared" si="0"/>
        <v>418</v>
      </c>
      <c r="Q23" s="1677"/>
      <c r="R23" s="1677"/>
      <c r="S23" s="1677"/>
      <c r="T23" s="1679"/>
      <c r="U23" s="1676">
        <f t="shared" si="1"/>
        <v>42</v>
      </c>
      <c r="V23" s="1677"/>
      <c r="W23" s="1677"/>
      <c r="X23" s="1677"/>
      <c r="Y23" s="1679"/>
      <c r="Z23" s="1676">
        <f t="shared" si="2"/>
        <v>84</v>
      </c>
      <c r="AA23" s="1677"/>
      <c r="AB23" s="1677"/>
      <c r="AC23" s="1677"/>
      <c r="AD23" s="1679"/>
      <c r="AE23" s="1676">
        <f t="shared" si="3"/>
        <v>126</v>
      </c>
      <c r="AF23" s="1677"/>
      <c r="AG23" s="1677"/>
      <c r="AH23" s="1677"/>
      <c r="AI23" s="1678"/>
      <c r="AK23" s="276"/>
      <c r="AL23" s="276"/>
      <c r="AM23" s="276"/>
      <c r="AN23" s="276"/>
      <c r="AO23" s="276"/>
      <c r="AP23" s="276"/>
      <c r="AQ23" s="276"/>
      <c r="AR23" s="276"/>
      <c r="AS23" s="276"/>
      <c r="AT23" s="276"/>
      <c r="AU23" s="276"/>
      <c r="AV23" s="276"/>
    </row>
    <row r="24" spans="1:48" ht="30" customHeight="1">
      <c r="A24" s="1720" t="s">
        <v>1045</v>
      </c>
      <c r="B24" s="1721"/>
      <c r="C24" s="1721"/>
      <c r="D24" s="1721"/>
      <c r="E24" s="1721"/>
      <c r="F24" s="1721"/>
      <c r="G24" s="1721"/>
      <c r="H24" s="1721"/>
      <c r="I24" s="1722"/>
      <c r="J24" s="1710">
        <v>20</v>
      </c>
      <c r="K24" s="1711"/>
      <c r="L24" s="1711"/>
      <c r="M24" s="1711"/>
      <c r="N24" s="1712" t="s">
        <v>1030</v>
      </c>
      <c r="O24" s="1713"/>
      <c r="P24" s="1676">
        <f t="shared" si="0"/>
        <v>209</v>
      </c>
      <c r="Q24" s="1677"/>
      <c r="R24" s="1677"/>
      <c r="S24" s="1677"/>
      <c r="T24" s="1679"/>
      <c r="U24" s="1676">
        <f t="shared" si="1"/>
        <v>21</v>
      </c>
      <c r="V24" s="1677"/>
      <c r="W24" s="1677"/>
      <c r="X24" s="1677"/>
      <c r="Y24" s="1679"/>
      <c r="Z24" s="1676">
        <f t="shared" si="2"/>
        <v>42</v>
      </c>
      <c r="AA24" s="1677"/>
      <c r="AB24" s="1677"/>
      <c r="AC24" s="1677"/>
      <c r="AD24" s="1679"/>
      <c r="AE24" s="1676">
        <f t="shared" si="3"/>
        <v>63</v>
      </c>
      <c r="AF24" s="1677"/>
      <c r="AG24" s="1677"/>
      <c r="AH24" s="1677"/>
      <c r="AI24" s="1678"/>
      <c r="AK24" s="276"/>
      <c r="AL24" s="276"/>
      <c r="AM24" s="276"/>
      <c r="AN24" s="276"/>
      <c r="AO24" s="276"/>
      <c r="AP24" s="276"/>
      <c r="AQ24" s="276"/>
      <c r="AR24" s="276"/>
      <c r="AS24" s="276"/>
      <c r="AT24" s="276"/>
      <c r="AU24" s="276"/>
      <c r="AV24" s="276"/>
    </row>
    <row r="25" spans="1:48" ht="30" customHeight="1">
      <c r="A25" s="1731" t="s">
        <v>561</v>
      </c>
      <c r="B25" s="1732"/>
      <c r="C25" s="1732"/>
      <c r="D25" s="1732"/>
      <c r="E25" s="1732"/>
      <c r="F25" s="1732"/>
      <c r="G25" s="1732"/>
      <c r="H25" s="1732"/>
      <c r="I25" s="1721"/>
      <c r="J25" s="1710">
        <v>40</v>
      </c>
      <c r="K25" s="1711"/>
      <c r="L25" s="1711"/>
      <c r="M25" s="1711"/>
      <c r="N25" s="1712" t="s">
        <v>1029</v>
      </c>
      <c r="O25" s="1713"/>
      <c r="P25" s="1676">
        <f t="shared" si="0"/>
        <v>418</v>
      </c>
      <c r="Q25" s="1677"/>
      <c r="R25" s="1677"/>
      <c r="S25" s="1677"/>
      <c r="T25" s="1679"/>
      <c r="U25" s="1676">
        <f t="shared" si="1"/>
        <v>42</v>
      </c>
      <c r="V25" s="1677"/>
      <c r="W25" s="1677"/>
      <c r="X25" s="1677"/>
      <c r="Y25" s="1679"/>
      <c r="Z25" s="1676">
        <f t="shared" si="2"/>
        <v>84</v>
      </c>
      <c r="AA25" s="1677"/>
      <c r="AB25" s="1677"/>
      <c r="AC25" s="1677"/>
      <c r="AD25" s="1679"/>
      <c r="AE25" s="1676">
        <f t="shared" si="3"/>
        <v>126</v>
      </c>
      <c r="AF25" s="1677"/>
      <c r="AG25" s="1677"/>
      <c r="AH25" s="1677"/>
      <c r="AI25" s="1678"/>
      <c r="AK25" s="276"/>
      <c r="AL25" s="276"/>
      <c r="AM25" s="276"/>
      <c r="AN25" s="276"/>
      <c r="AO25" s="276"/>
      <c r="AP25" s="276"/>
      <c r="AQ25" s="276"/>
      <c r="AR25" s="276"/>
      <c r="AS25" s="276"/>
      <c r="AT25" s="276"/>
      <c r="AU25" s="276"/>
      <c r="AV25" s="276"/>
    </row>
    <row r="26" spans="1:48" ht="30" customHeight="1">
      <c r="A26" s="1720" t="s">
        <v>526</v>
      </c>
      <c r="B26" s="1721"/>
      <c r="C26" s="1721"/>
      <c r="D26" s="1721"/>
      <c r="E26" s="1721"/>
      <c r="F26" s="1721"/>
      <c r="G26" s="1721"/>
      <c r="H26" s="1721"/>
      <c r="I26" s="1722"/>
      <c r="J26" s="1710">
        <v>30</v>
      </c>
      <c r="K26" s="1711"/>
      <c r="L26" s="1711"/>
      <c r="M26" s="1711"/>
      <c r="N26" s="1712" t="s">
        <v>1028</v>
      </c>
      <c r="O26" s="1713"/>
      <c r="P26" s="1676">
        <f t="shared" si="0"/>
        <v>9405</v>
      </c>
      <c r="Q26" s="1677"/>
      <c r="R26" s="1677"/>
      <c r="S26" s="1677"/>
      <c r="T26" s="1679"/>
      <c r="U26" s="1676">
        <f t="shared" si="1"/>
        <v>941</v>
      </c>
      <c r="V26" s="1677"/>
      <c r="W26" s="1677"/>
      <c r="X26" s="1677"/>
      <c r="Y26" s="1679"/>
      <c r="Z26" s="1676">
        <f t="shared" si="2"/>
        <v>1881</v>
      </c>
      <c r="AA26" s="1677"/>
      <c r="AB26" s="1677"/>
      <c r="AC26" s="1677"/>
      <c r="AD26" s="1679"/>
      <c r="AE26" s="1676">
        <f t="shared" si="3"/>
        <v>2822</v>
      </c>
      <c r="AF26" s="1677"/>
      <c r="AG26" s="1677"/>
      <c r="AH26" s="1677"/>
      <c r="AI26" s="1678"/>
      <c r="AK26" s="276"/>
      <c r="AL26" s="276"/>
      <c r="AM26" s="276"/>
      <c r="AN26" s="276"/>
      <c r="AO26" s="276"/>
      <c r="AP26" s="276"/>
      <c r="AQ26" s="276"/>
      <c r="AR26" s="276"/>
      <c r="AS26" s="276"/>
      <c r="AT26" s="276"/>
      <c r="AU26" s="276"/>
      <c r="AV26" s="276"/>
    </row>
    <row r="27" spans="1:48" ht="30" customHeight="1">
      <c r="A27" s="1731" t="s">
        <v>613</v>
      </c>
      <c r="B27" s="1732"/>
      <c r="C27" s="1732"/>
      <c r="D27" s="1732"/>
      <c r="E27" s="1732"/>
      <c r="F27" s="1732"/>
      <c r="G27" s="1732"/>
      <c r="H27" s="1732"/>
      <c r="I27" s="1721"/>
      <c r="J27" s="1710">
        <v>250</v>
      </c>
      <c r="K27" s="1711"/>
      <c r="L27" s="1711"/>
      <c r="M27" s="1711"/>
      <c r="N27" s="1712" t="s">
        <v>1030</v>
      </c>
      <c r="O27" s="1713"/>
      <c r="P27" s="1676">
        <f t="shared" si="0"/>
        <v>2612</v>
      </c>
      <c r="Q27" s="1677"/>
      <c r="R27" s="1677"/>
      <c r="S27" s="1677"/>
      <c r="T27" s="1679"/>
      <c r="U27" s="1676">
        <f t="shared" si="1"/>
        <v>262</v>
      </c>
      <c r="V27" s="1677"/>
      <c r="W27" s="1677"/>
      <c r="X27" s="1677"/>
      <c r="Y27" s="1679"/>
      <c r="Z27" s="1676">
        <f t="shared" si="2"/>
        <v>523</v>
      </c>
      <c r="AA27" s="1677"/>
      <c r="AB27" s="1677"/>
      <c r="AC27" s="1677"/>
      <c r="AD27" s="1679"/>
      <c r="AE27" s="1676">
        <f t="shared" si="3"/>
        <v>784</v>
      </c>
      <c r="AF27" s="1677"/>
      <c r="AG27" s="1677"/>
      <c r="AH27" s="1677"/>
      <c r="AI27" s="1678"/>
      <c r="AK27" s="276"/>
      <c r="AL27" s="276"/>
      <c r="AM27" s="276"/>
      <c r="AN27" s="276"/>
      <c r="AO27" s="276"/>
      <c r="AP27" s="276"/>
      <c r="AQ27" s="276"/>
      <c r="AR27" s="276"/>
      <c r="AS27" s="276"/>
      <c r="AT27" s="276"/>
      <c r="AU27" s="276"/>
      <c r="AV27" s="276"/>
    </row>
    <row r="28" spans="1:48" ht="30" customHeight="1">
      <c r="A28" s="1749" t="s">
        <v>669</v>
      </c>
      <c r="B28" s="1750"/>
      <c r="C28" s="1750"/>
      <c r="D28" s="1750"/>
      <c r="E28" s="1750"/>
      <c r="F28" s="1750"/>
      <c r="G28" s="1750"/>
      <c r="H28" s="1750"/>
      <c r="I28" s="1751"/>
      <c r="J28" s="1710">
        <v>72</v>
      </c>
      <c r="K28" s="1711"/>
      <c r="L28" s="1711"/>
      <c r="M28" s="1711"/>
      <c r="N28" s="1712" t="s">
        <v>1028</v>
      </c>
      <c r="O28" s="1713"/>
      <c r="P28" s="1676">
        <f>IF(ISERROR(ROUNDDOWN($J28*$AK$1*IF(N28="/日",15,1),0)),"",ROUNDDOWN($J28*$AK$1*IF(N28="/日",15,1),0))</f>
        <v>11286</v>
      </c>
      <c r="Q28" s="1677"/>
      <c r="R28" s="1677"/>
      <c r="S28" s="1677"/>
      <c r="T28" s="1679"/>
      <c r="U28" s="1676">
        <f t="shared" si="1"/>
        <v>1129</v>
      </c>
      <c r="V28" s="1677"/>
      <c r="W28" s="1677"/>
      <c r="X28" s="1677"/>
      <c r="Y28" s="1679"/>
      <c r="Z28" s="1676">
        <f t="shared" si="2"/>
        <v>2258</v>
      </c>
      <c r="AA28" s="1677"/>
      <c r="AB28" s="1677"/>
      <c r="AC28" s="1677"/>
      <c r="AD28" s="1679"/>
      <c r="AE28" s="1676">
        <f t="shared" si="3"/>
        <v>3386</v>
      </c>
      <c r="AF28" s="1677"/>
      <c r="AG28" s="1677"/>
      <c r="AH28" s="1677"/>
      <c r="AI28" s="1678"/>
      <c r="AK28" s="276"/>
      <c r="AL28" s="276"/>
      <c r="AM28" s="276"/>
      <c r="AN28" s="276"/>
      <c r="AO28" s="276"/>
      <c r="AP28" s="276"/>
      <c r="AQ28" s="276"/>
      <c r="AR28" s="276"/>
      <c r="AS28" s="276"/>
      <c r="AT28" s="276"/>
      <c r="AU28" s="276"/>
      <c r="AV28" s="276"/>
    </row>
    <row r="29" spans="1:48" ht="30" customHeight="1">
      <c r="A29" s="1749" t="s">
        <v>670</v>
      </c>
      <c r="B29" s="1750"/>
      <c r="C29" s="1750"/>
      <c r="D29" s="1750"/>
      <c r="E29" s="1750"/>
      <c r="F29" s="1750"/>
      <c r="G29" s="1750"/>
      <c r="H29" s="1750"/>
      <c r="I29" s="1751"/>
      <c r="J29" s="1710">
        <v>144</v>
      </c>
      <c r="K29" s="1711"/>
      <c r="L29" s="1711"/>
      <c r="M29" s="1711"/>
      <c r="N29" s="1712" t="s">
        <v>1028</v>
      </c>
      <c r="O29" s="1713"/>
      <c r="P29" s="1676">
        <f>IF(ISERROR(ROUNDDOWN($J29*$AK$1*IF(N29="/日",27,1),0)),"",ROUNDDOWN($J29*$AK$1*IF(N29="/日",27,1),0))</f>
        <v>40629</v>
      </c>
      <c r="Q29" s="1677"/>
      <c r="R29" s="1677"/>
      <c r="S29" s="1677"/>
      <c r="T29" s="1679"/>
      <c r="U29" s="1676">
        <f t="shared" si="1"/>
        <v>4063</v>
      </c>
      <c r="V29" s="1677"/>
      <c r="W29" s="1677"/>
      <c r="X29" s="1677"/>
      <c r="Y29" s="1679"/>
      <c r="Z29" s="1676">
        <f t="shared" si="2"/>
        <v>8126</v>
      </c>
      <c r="AA29" s="1677"/>
      <c r="AB29" s="1677"/>
      <c r="AC29" s="1677"/>
      <c r="AD29" s="1679"/>
      <c r="AE29" s="1676">
        <f t="shared" si="3"/>
        <v>12189</v>
      </c>
      <c r="AF29" s="1677"/>
      <c r="AG29" s="1677"/>
      <c r="AH29" s="1677"/>
      <c r="AI29" s="1678"/>
      <c r="AK29" s="276"/>
      <c r="AL29" s="276"/>
      <c r="AM29" s="276"/>
      <c r="AN29" s="276"/>
      <c r="AO29" s="276"/>
      <c r="AP29" s="276"/>
      <c r="AQ29" s="276"/>
      <c r="AR29" s="276"/>
      <c r="AS29" s="276"/>
      <c r="AT29" s="276"/>
      <c r="AU29" s="276"/>
      <c r="AV29" s="276"/>
    </row>
    <row r="30" spans="1:48" ht="30" customHeight="1">
      <c r="A30" s="1720" t="s">
        <v>671</v>
      </c>
      <c r="B30" s="1721"/>
      <c r="C30" s="1721"/>
      <c r="D30" s="1721"/>
      <c r="E30" s="1721"/>
      <c r="F30" s="1721"/>
      <c r="G30" s="1721"/>
      <c r="H30" s="1721"/>
      <c r="I30" s="1722"/>
      <c r="J30" s="1710">
        <v>680</v>
      </c>
      <c r="K30" s="1711"/>
      <c r="L30" s="1711"/>
      <c r="M30" s="1711"/>
      <c r="N30" s="1712" t="s">
        <v>1028</v>
      </c>
      <c r="O30" s="1713"/>
      <c r="P30" s="1676">
        <f>IF(ISERROR(ROUNDDOWN($J30*$AK$1*IF(N30="/日",2,1),0)),"",ROUNDDOWN($J30*$AK$1*IF(N30="/日",2,1),0))</f>
        <v>14212</v>
      </c>
      <c r="Q30" s="1677"/>
      <c r="R30" s="1677"/>
      <c r="S30" s="1677"/>
      <c r="T30" s="1679"/>
      <c r="U30" s="1676">
        <f t="shared" si="1"/>
        <v>1422</v>
      </c>
      <c r="V30" s="1677"/>
      <c r="W30" s="1677"/>
      <c r="X30" s="1677"/>
      <c r="Y30" s="1679"/>
      <c r="Z30" s="1676">
        <f t="shared" si="2"/>
        <v>2843</v>
      </c>
      <c r="AA30" s="1677"/>
      <c r="AB30" s="1677"/>
      <c r="AC30" s="1677"/>
      <c r="AD30" s="1679"/>
      <c r="AE30" s="1676">
        <f t="shared" si="3"/>
        <v>4264</v>
      </c>
      <c r="AF30" s="1677"/>
      <c r="AG30" s="1677"/>
      <c r="AH30" s="1677"/>
      <c r="AI30" s="1678"/>
      <c r="AK30" s="276"/>
      <c r="AL30" s="276"/>
      <c r="AM30" s="276"/>
      <c r="AN30" s="276"/>
      <c r="AO30" s="276"/>
      <c r="AP30" s="276"/>
      <c r="AQ30" s="276"/>
      <c r="AR30" s="276"/>
      <c r="AS30" s="276"/>
      <c r="AT30" s="276"/>
      <c r="AU30" s="276"/>
      <c r="AV30" s="276"/>
    </row>
    <row r="31" spans="1:48" ht="30" customHeight="1">
      <c r="A31" s="1720" t="s">
        <v>580</v>
      </c>
      <c r="B31" s="1721"/>
      <c r="C31" s="1721"/>
      <c r="D31" s="1721"/>
      <c r="E31" s="1721"/>
      <c r="F31" s="1721"/>
      <c r="G31" s="1721"/>
      <c r="H31" s="1721"/>
      <c r="I31" s="1722"/>
      <c r="J31" s="1710">
        <v>1280</v>
      </c>
      <c r="K31" s="1711"/>
      <c r="L31" s="1711"/>
      <c r="M31" s="1711"/>
      <c r="N31" s="1712" t="s">
        <v>1028</v>
      </c>
      <c r="O31" s="1713"/>
      <c r="P31" s="1676">
        <f>IF(ISERROR(ROUNDDOWN($J31*$AK$1*IF(N31="/日",1,1),0)),"",ROUNDDOWN($J31*$AK$1*IF(N31="/日",1,1),0))</f>
        <v>13376</v>
      </c>
      <c r="Q31" s="1677"/>
      <c r="R31" s="1677"/>
      <c r="S31" s="1677"/>
      <c r="T31" s="1679"/>
      <c r="U31" s="1676">
        <f t="shared" si="1"/>
        <v>1338</v>
      </c>
      <c r="V31" s="1677"/>
      <c r="W31" s="1677"/>
      <c r="X31" s="1677"/>
      <c r="Y31" s="1679"/>
      <c r="Z31" s="1676">
        <f t="shared" si="2"/>
        <v>2676</v>
      </c>
      <c r="AA31" s="1677"/>
      <c r="AB31" s="1677"/>
      <c r="AC31" s="1677"/>
      <c r="AD31" s="1679"/>
      <c r="AE31" s="1676">
        <f t="shared" si="3"/>
        <v>4013</v>
      </c>
      <c r="AF31" s="1677"/>
      <c r="AG31" s="1677"/>
      <c r="AH31" s="1677"/>
      <c r="AI31" s="1678"/>
      <c r="AK31" s="276"/>
      <c r="AL31" s="276"/>
      <c r="AM31" s="276"/>
      <c r="AN31" s="276"/>
      <c r="AO31" s="276"/>
      <c r="AP31" s="276"/>
      <c r="AQ31" s="276"/>
      <c r="AR31" s="276"/>
      <c r="AS31" s="276"/>
      <c r="AT31" s="276"/>
      <c r="AU31" s="276"/>
      <c r="AV31" s="276"/>
    </row>
    <row r="32" spans="1:48" ht="30" customHeight="1">
      <c r="A32" s="1720" t="s">
        <v>581</v>
      </c>
      <c r="B32" s="1721"/>
      <c r="C32" s="1721"/>
      <c r="D32" s="1721"/>
      <c r="E32" s="1721"/>
      <c r="F32" s="1721"/>
      <c r="G32" s="1721"/>
      <c r="H32" s="1721"/>
      <c r="I32" s="1722"/>
      <c r="J32" s="1717">
        <f>SUM(J28*15,J29*27,J30*2,J31)</f>
        <v>7608</v>
      </c>
      <c r="K32" s="1718"/>
      <c r="L32" s="1718"/>
      <c r="M32" s="1718"/>
      <c r="N32" s="1718"/>
      <c r="O32" s="1719"/>
      <c r="P32" s="1680">
        <f>ROUNDDOWN(J32*AK1,0)</f>
        <v>79503</v>
      </c>
      <c r="Q32" s="1681"/>
      <c r="R32" s="1681"/>
      <c r="S32" s="1681"/>
      <c r="T32" s="1682"/>
      <c r="U32" s="1680">
        <f t="shared" si="1"/>
        <v>7951</v>
      </c>
      <c r="V32" s="1681"/>
      <c r="W32" s="1681"/>
      <c r="X32" s="1681"/>
      <c r="Y32" s="1682"/>
      <c r="Z32" s="1680">
        <f t="shared" si="2"/>
        <v>15901</v>
      </c>
      <c r="AA32" s="1681"/>
      <c r="AB32" s="1681"/>
      <c r="AC32" s="1681"/>
      <c r="AD32" s="1682"/>
      <c r="AE32" s="1680">
        <f t="shared" si="3"/>
        <v>23851</v>
      </c>
      <c r="AF32" s="1681"/>
      <c r="AG32" s="1681"/>
      <c r="AH32" s="1681"/>
      <c r="AI32" s="1682"/>
      <c r="AK32" s="276"/>
      <c r="AL32" s="276"/>
      <c r="AM32" s="276"/>
      <c r="AN32" s="276"/>
      <c r="AO32" s="276"/>
      <c r="AP32" s="276"/>
      <c r="AQ32" s="276"/>
      <c r="AR32" s="276"/>
      <c r="AS32" s="276"/>
      <c r="AT32" s="276"/>
      <c r="AU32" s="276"/>
      <c r="AV32" s="276"/>
    </row>
    <row r="33" spans="1:48" ht="30" customHeight="1">
      <c r="A33" s="1749" t="s">
        <v>672</v>
      </c>
      <c r="B33" s="1750"/>
      <c r="C33" s="1750"/>
      <c r="D33" s="1750"/>
      <c r="E33" s="1750"/>
      <c r="F33" s="1750"/>
      <c r="G33" s="1750"/>
      <c r="H33" s="1750"/>
      <c r="I33" s="1751"/>
      <c r="J33" s="1710">
        <v>572</v>
      </c>
      <c r="K33" s="1711"/>
      <c r="L33" s="1711"/>
      <c r="M33" s="1711"/>
      <c r="N33" s="1712" t="s">
        <v>1028</v>
      </c>
      <c r="O33" s="1713"/>
      <c r="P33" s="1676">
        <f>IF(ISERROR(ROUNDDOWN($J33*$AK$1*IF(N33="/日",15,1),0)),"",ROUNDDOWN($J33*$AK$1*IF(N33="/日",15,1),0))</f>
        <v>89661</v>
      </c>
      <c r="Q33" s="1677"/>
      <c r="R33" s="1677"/>
      <c r="S33" s="1677"/>
      <c r="T33" s="1679"/>
      <c r="U33" s="1676">
        <f t="shared" si="1"/>
        <v>8967</v>
      </c>
      <c r="V33" s="1677"/>
      <c r="W33" s="1677"/>
      <c r="X33" s="1677"/>
      <c r="Y33" s="1679"/>
      <c r="Z33" s="1676">
        <f t="shared" si="2"/>
        <v>17933</v>
      </c>
      <c r="AA33" s="1677"/>
      <c r="AB33" s="1677"/>
      <c r="AC33" s="1677"/>
      <c r="AD33" s="1679"/>
      <c r="AE33" s="1676">
        <f t="shared" si="3"/>
        <v>26899</v>
      </c>
      <c r="AF33" s="1677"/>
      <c r="AG33" s="1677"/>
      <c r="AH33" s="1677"/>
      <c r="AI33" s="1678"/>
      <c r="AK33" s="276"/>
      <c r="AL33" s="276"/>
      <c r="AM33" s="276"/>
      <c r="AN33" s="276"/>
      <c r="AO33" s="276"/>
      <c r="AP33" s="276"/>
      <c r="AQ33" s="276"/>
      <c r="AR33" s="276"/>
      <c r="AS33" s="276"/>
      <c r="AT33" s="276"/>
      <c r="AU33" s="276"/>
      <c r="AV33" s="276"/>
    </row>
    <row r="34" spans="1:48" ht="30" customHeight="1">
      <c r="A34" s="1749" t="s">
        <v>673</v>
      </c>
      <c r="B34" s="1750"/>
      <c r="C34" s="1750"/>
      <c r="D34" s="1750"/>
      <c r="E34" s="1750"/>
      <c r="F34" s="1750"/>
      <c r="G34" s="1750"/>
      <c r="H34" s="1750"/>
      <c r="I34" s="1751"/>
      <c r="J34" s="1710">
        <v>644</v>
      </c>
      <c r="K34" s="1711"/>
      <c r="L34" s="1711"/>
      <c r="M34" s="1711"/>
      <c r="N34" s="1712" t="s">
        <v>1028</v>
      </c>
      <c r="O34" s="1713"/>
      <c r="P34" s="1676">
        <f>IF(ISERROR(ROUNDDOWN($J34*$AK$1*IF(N34="/日",27,1),0)),"",ROUNDDOWN($J34*$AK$1*IF(N34="/日",27,1),0))</f>
        <v>181704</v>
      </c>
      <c r="Q34" s="1677"/>
      <c r="R34" s="1677"/>
      <c r="S34" s="1677"/>
      <c r="T34" s="1679"/>
      <c r="U34" s="1676">
        <f t="shared" si="1"/>
        <v>18171</v>
      </c>
      <c r="V34" s="1677"/>
      <c r="W34" s="1677"/>
      <c r="X34" s="1677"/>
      <c r="Y34" s="1679"/>
      <c r="Z34" s="1676">
        <f t="shared" si="2"/>
        <v>36341</v>
      </c>
      <c r="AA34" s="1677"/>
      <c r="AB34" s="1677"/>
      <c r="AC34" s="1677"/>
      <c r="AD34" s="1679"/>
      <c r="AE34" s="1676">
        <f t="shared" si="3"/>
        <v>54512</v>
      </c>
      <c r="AF34" s="1677"/>
      <c r="AG34" s="1677"/>
      <c r="AH34" s="1677"/>
      <c r="AI34" s="1678"/>
      <c r="AK34" s="276"/>
      <c r="AL34" s="276"/>
      <c r="AM34" s="276"/>
      <c r="AN34" s="276"/>
      <c r="AO34" s="276"/>
      <c r="AP34" s="276"/>
      <c r="AQ34" s="276"/>
      <c r="AR34" s="276"/>
      <c r="AS34" s="276"/>
      <c r="AT34" s="276"/>
      <c r="AU34" s="276"/>
      <c r="AV34" s="276"/>
    </row>
    <row r="35" spans="1:48" ht="30" customHeight="1">
      <c r="A35" s="1720" t="s">
        <v>674</v>
      </c>
      <c r="B35" s="1721"/>
      <c r="C35" s="1721"/>
      <c r="D35" s="1721"/>
      <c r="E35" s="1721"/>
      <c r="F35" s="1721"/>
      <c r="G35" s="1721"/>
      <c r="H35" s="1721"/>
      <c r="I35" s="1722"/>
      <c r="J35" s="1710">
        <v>1180</v>
      </c>
      <c r="K35" s="1711"/>
      <c r="L35" s="1711"/>
      <c r="M35" s="1711"/>
      <c r="N35" s="1712" t="s">
        <v>1028</v>
      </c>
      <c r="O35" s="1713"/>
      <c r="P35" s="1676">
        <f>IF(ISERROR(ROUNDDOWN($J35*$AK$1*IF(N35="/日",2,1),0)),"",ROUNDDOWN($J35*$AK$1*IF(N35="/日",2,1),0))</f>
        <v>24662</v>
      </c>
      <c r="Q35" s="1677"/>
      <c r="R35" s="1677"/>
      <c r="S35" s="1677"/>
      <c r="T35" s="1679"/>
      <c r="U35" s="1676">
        <f t="shared" si="1"/>
        <v>2467</v>
      </c>
      <c r="V35" s="1677"/>
      <c r="W35" s="1677"/>
      <c r="X35" s="1677"/>
      <c r="Y35" s="1679"/>
      <c r="Z35" s="1676">
        <f t="shared" si="2"/>
        <v>4933</v>
      </c>
      <c r="AA35" s="1677"/>
      <c r="AB35" s="1677"/>
      <c r="AC35" s="1677"/>
      <c r="AD35" s="1679"/>
      <c r="AE35" s="1676">
        <f t="shared" si="3"/>
        <v>7399</v>
      </c>
      <c r="AF35" s="1677"/>
      <c r="AG35" s="1677"/>
      <c r="AH35" s="1677"/>
      <c r="AI35" s="1678"/>
      <c r="AK35" s="276"/>
      <c r="AL35" s="276"/>
      <c r="AM35" s="276"/>
      <c r="AN35" s="276"/>
      <c r="AO35" s="276"/>
      <c r="AP35" s="276"/>
      <c r="AQ35" s="276"/>
      <c r="AR35" s="276"/>
      <c r="AS35" s="276"/>
      <c r="AT35" s="276"/>
      <c r="AU35" s="276"/>
      <c r="AV35" s="276"/>
    </row>
    <row r="36" spans="1:48" ht="30" customHeight="1">
      <c r="A36" s="1720" t="s">
        <v>582</v>
      </c>
      <c r="B36" s="1721"/>
      <c r="C36" s="1721"/>
      <c r="D36" s="1721"/>
      <c r="E36" s="1721"/>
      <c r="F36" s="1721"/>
      <c r="G36" s="1721"/>
      <c r="H36" s="1721"/>
      <c r="I36" s="1722"/>
      <c r="J36" s="1710">
        <v>1780</v>
      </c>
      <c r="K36" s="1711"/>
      <c r="L36" s="1711"/>
      <c r="M36" s="1711"/>
      <c r="N36" s="1712" t="s">
        <v>1028</v>
      </c>
      <c r="O36" s="1713"/>
      <c r="P36" s="1676">
        <f>IF(ISERROR(ROUNDDOWN($J36*$AK$1*IF(N36="/日",1,1),0)),"",ROUNDDOWN($J36*$AK$1*IF(N36="/日",1,1),0))</f>
        <v>18601</v>
      </c>
      <c r="Q36" s="1677"/>
      <c r="R36" s="1677"/>
      <c r="S36" s="1677"/>
      <c r="T36" s="1679"/>
      <c r="U36" s="1676">
        <f t="shared" si="1"/>
        <v>1861</v>
      </c>
      <c r="V36" s="1677"/>
      <c r="W36" s="1677"/>
      <c r="X36" s="1677"/>
      <c r="Y36" s="1679"/>
      <c r="Z36" s="1676">
        <f t="shared" si="2"/>
        <v>3721</v>
      </c>
      <c r="AA36" s="1677"/>
      <c r="AB36" s="1677"/>
      <c r="AC36" s="1677"/>
      <c r="AD36" s="1679"/>
      <c r="AE36" s="1676">
        <f t="shared" si="3"/>
        <v>5581</v>
      </c>
      <c r="AF36" s="1677"/>
      <c r="AG36" s="1677"/>
      <c r="AH36" s="1677"/>
      <c r="AI36" s="1678"/>
      <c r="AK36" s="276"/>
      <c r="AL36" s="276"/>
      <c r="AM36" s="276"/>
      <c r="AN36" s="276"/>
      <c r="AO36" s="276"/>
      <c r="AP36" s="276"/>
      <c r="AQ36" s="276"/>
      <c r="AR36" s="276"/>
      <c r="AS36" s="276"/>
      <c r="AT36" s="276"/>
      <c r="AU36" s="276"/>
      <c r="AV36" s="276"/>
    </row>
    <row r="37" spans="1:48" ht="30" customHeight="1">
      <c r="A37" s="1720" t="s">
        <v>583</v>
      </c>
      <c r="B37" s="1721"/>
      <c r="C37" s="1721"/>
      <c r="D37" s="1721"/>
      <c r="E37" s="1721"/>
      <c r="F37" s="1721"/>
      <c r="G37" s="1721"/>
      <c r="H37" s="1721"/>
      <c r="I37" s="1722"/>
      <c r="J37" s="1717">
        <f>SUM(J33*15,J34*27,J35*2,J36)</f>
        <v>30108</v>
      </c>
      <c r="K37" s="1718"/>
      <c r="L37" s="1718"/>
      <c r="M37" s="1718"/>
      <c r="N37" s="1718"/>
      <c r="O37" s="1719"/>
      <c r="P37" s="1680">
        <f>ROUNDDOWN(J37*AK1,0)</f>
        <v>314628</v>
      </c>
      <c r="Q37" s="1681"/>
      <c r="R37" s="1681"/>
      <c r="S37" s="1681"/>
      <c r="T37" s="1682"/>
      <c r="U37" s="1680">
        <f t="shared" si="1"/>
        <v>31463</v>
      </c>
      <c r="V37" s="1681"/>
      <c r="W37" s="1681"/>
      <c r="X37" s="1681"/>
      <c r="Y37" s="1682"/>
      <c r="Z37" s="1680">
        <f t="shared" si="2"/>
        <v>62926</v>
      </c>
      <c r="AA37" s="1681"/>
      <c r="AB37" s="1681"/>
      <c r="AC37" s="1681"/>
      <c r="AD37" s="1682"/>
      <c r="AE37" s="1680">
        <f t="shared" si="3"/>
        <v>94389</v>
      </c>
      <c r="AF37" s="1681"/>
      <c r="AG37" s="1681"/>
      <c r="AH37" s="1681"/>
      <c r="AI37" s="1682"/>
      <c r="AK37" s="276"/>
      <c r="AL37" s="276"/>
      <c r="AM37" s="276"/>
      <c r="AN37" s="276"/>
      <c r="AO37" s="276"/>
      <c r="AP37" s="276"/>
      <c r="AQ37" s="276"/>
      <c r="AR37" s="276"/>
      <c r="AS37" s="276"/>
      <c r="AT37" s="276"/>
      <c r="AU37" s="276"/>
      <c r="AV37" s="276"/>
    </row>
    <row r="38" spans="1:48" ht="30" customHeight="1">
      <c r="A38" s="1726" t="s">
        <v>489</v>
      </c>
      <c r="B38" s="1727"/>
      <c r="C38" s="1727"/>
      <c r="D38" s="1727"/>
      <c r="E38" s="1727"/>
      <c r="F38" s="1727"/>
      <c r="G38" s="1727"/>
      <c r="H38" s="1727"/>
      <c r="I38" s="1728"/>
      <c r="J38" s="1710">
        <v>3</v>
      </c>
      <c r="K38" s="1711"/>
      <c r="L38" s="1711"/>
      <c r="M38" s="1711"/>
      <c r="N38" s="1712" t="s">
        <v>1028</v>
      </c>
      <c r="O38" s="1713"/>
      <c r="P38" s="1676">
        <f t="shared" ref="P38:P47" si="4">IF(ISERROR(ROUNDDOWN($J38*$AK$1*IF(N38="/日",30,1),0)),"",ROUNDDOWN($J38*$AK$1*IF(N38="/日",30,1),0))</f>
        <v>940</v>
      </c>
      <c r="Q38" s="1677"/>
      <c r="R38" s="1677"/>
      <c r="S38" s="1677"/>
      <c r="T38" s="1679"/>
      <c r="U38" s="1676">
        <f t="shared" si="1"/>
        <v>94</v>
      </c>
      <c r="V38" s="1677"/>
      <c r="W38" s="1677"/>
      <c r="X38" s="1677"/>
      <c r="Y38" s="1679"/>
      <c r="Z38" s="1676">
        <f t="shared" si="2"/>
        <v>188</v>
      </c>
      <c r="AA38" s="1677"/>
      <c r="AB38" s="1677"/>
      <c r="AC38" s="1677"/>
      <c r="AD38" s="1679"/>
      <c r="AE38" s="1676">
        <f t="shared" si="3"/>
        <v>282</v>
      </c>
      <c r="AF38" s="1677"/>
      <c r="AG38" s="1677"/>
      <c r="AH38" s="1677"/>
      <c r="AI38" s="1678"/>
      <c r="AK38" s="276"/>
      <c r="AL38" s="276"/>
      <c r="AM38" s="276"/>
      <c r="AN38" s="276"/>
      <c r="AO38" s="276"/>
      <c r="AP38" s="276"/>
      <c r="AQ38" s="276"/>
      <c r="AR38" s="276"/>
      <c r="AS38" s="276"/>
      <c r="AT38" s="276"/>
      <c r="AU38" s="276"/>
      <c r="AV38" s="276"/>
    </row>
    <row r="39" spans="1:48" ht="30" customHeight="1">
      <c r="A39" s="1726" t="s">
        <v>490</v>
      </c>
      <c r="B39" s="1727"/>
      <c r="C39" s="1727"/>
      <c r="D39" s="1727"/>
      <c r="E39" s="1727"/>
      <c r="F39" s="1727"/>
      <c r="G39" s="1727"/>
      <c r="H39" s="1727"/>
      <c r="I39" s="1728"/>
      <c r="J39" s="1710">
        <v>4</v>
      </c>
      <c r="K39" s="1711"/>
      <c r="L39" s="1711"/>
      <c r="M39" s="1711"/>
      <c r="N39" s="1712" t="s">
        <v>1028</v>
      </c>
      <c r="O39" s="1713"/>
      <c r="P39" s="1676">
        <f t="shared" si="4"/>
        <v>1254</v>
      </c>
      <c r="Q39" s="1677"/>
      <c r="R39" s="1677"/>
      <c r="S39" s="1677"/>
      <c r="T39" s="1679"/>
      <c r="U39" s="1676">
        <f t="shared" si="1"/>
        <v>126</v>
      </c>
      <c r="V39" s="1677"/>
      <c r="W39" s="1677"/>
      <c r="X39" s="1677"/>
      <c r="Y39" s="1679"/>
      <c r="Z39" s="1676">
        <f t="shared" si="2"/>
        <v>251</v>
      </c>
      <c r="AA39" s="1677"/>
      <c r="AB39" s="1677"/>
      <c r="AC39" s="1677"/>
      <c r="AD39" s="1679"/>
      <c r="AE39" s="1676">
        <f t="shared" si="3"/>
        <v>377</v>
      </c>
      <c r="AF39" s="1677"/>
      <c r="AG39" s="1677"/>
      <c r="AH39" s="1677"/>
      <c r="AI39" s="1678"/>
      <c r="AK39" s="276"/>
      <c r="AL39" s="276"/>
      <c r="AM39" s="276"/>
      <c r="AN39" s="276"/>
      <c r="AO39" s="276"/>
      <c r="AP39" s="276"/>
      <c r="AQ39" s="276"/>
      <c r="AR39" s="276"/>
      <c r="AS39" s="276"/>
      <c r="AT39" s="276"/>
      <c r="AU39" s="276"/>
      <c r="AV39" s="276"/>
    </row>
    <row r="40" spans="1:48" ht="30" customHeight="1">
      <c r="A40" s="1729" t="s">
        <v>614</v>
      </c>
      <c r="B40" s="1730"/>
      <c r="C40" s="1730"/>
      <c r="D40" s="1730"/>
      <c r="E40" s="1730"/>
      <c r="F40" s="1730"/>
      <c r="G40" s="1730"/>
      <c r="H40" s="1730"/>
      <c r="I40" s="1727"/>
      <c r="J40" s="1710">
        <v>10</v>
      </c>
      <c r="K40" s="1711"/>
      <c r="L40" s="1711"/>
      <c r="M40" s="1711"/>
      <c r="N40" s="1712" t="s">
        <v>1028</v>
      </c>
      <c r="O40" s="1713"/>
      <c r="P40" s="1676">
        <f t="shared" si="4"/>
        <v>3135</v>
      </c>
      <c r="Q40" s="1677"/>
      <c r="R40" s="1677"/>
      <c r="S40" s="1677"/>
      <c r="T40" s="1679"/>
      <c r="U40" s="1676">
        <f t="shared" si="1"/>
        <v>314</v>
      </c>
      <c r="V40" s="1677"/>
      <c r="W40" s="1677"/>
      <c r="X40" s="1677"/>
      <c r="Y40" s="1679"/>
      <c r="Z40" s="1676">
        <f t="shared" si="2"/>
        <v>627</v>
      </c>
      <c r="AA40" s="1677"/>
      <c r="AB40" s="1677"/>
      <c r="AC40" s="1677"/>
      <c r="AD40" s="1679"/>
      <c r="AE40" s="1676">
        <f t="shared" si="3"/>
        <v>941</v>
      </c>
      <c r="AF40" s="1677"/>
      <c r="AG40" s="1677"/>
      <c r="AH40" s="1677"/>
      <c r="AI40" s="1678"/>
      <c r="AK40" s="276"/>
      <c r="AL40" s="276"/>
      <c r="AM40" s="276"/>
      <c r="AN40" s="276"/>
      <c r="AO40" s="276"/>
      <c r="AP40" s="276"/>
      <c r="AQ40" s="276"/>
      <c r="AR40" s="276"/>
      <c r="AS40" s="276"/>
      <c r="AT40" s="276"/>
      <c r="AU40" s="276"/>
      <c r="AV40" s="276"/>
    </row>
    <row r="41" spans="1:48" ht="30" customHeight="1">
      <c r="A41" s="1729" t="s">
        <v>615</v>
      </c>
      <c r="B41" s="1730"/>
      <c r="C41" s="1730"/>
      <c r="D41" s="1730"/>
      <c r="E41" s="1730"/>
      <c r="F41" s="1730"/>
      <c r="G41" s="1730"/>
      <c r="H41" s="1730"/>
      <c r="I41" s="1727"/>
      <c r="J41" s="1710">
        <v>5</v>
      </c>
      <c r="K41" s="1711"/>
      <c r="L41" s="1711"/>
      <c r="M41" s="1711"/>
      <c r="N41" s="1712" t="s">
        <v>1028</v>
      </c>
      <c r="O41" s="1713"/>
      <c r="P41" s="1676">
        <f t="shared" si="4"/>
        <v>1567</v>
      </c>
      <c r="Q41" s="1677"/>
      <c r="R41" s="1677"/>
      <c r="S41" s="1677"/>
      <c r="T41" s="1679"/>
      <c r="U41" s="1676">
        <f t="shared" si="1"/>
        <v>157</v>
      </c>
      <c r="V41" s="1677"/>
      <c r="W41" s="1677"/>
      <c r="X41" s="1677"/>
      <c r="Y41" s="1679"/>
      <c r="Z41" s="1676">
        <f t="shared" si="2"/>
        <v>314</v>
      </c>
      <c r="AA41" s="1677"/>
      <c r="AB41" s="1677"/>
      <c r="AC41" s="1677"/>
      <c r="AD41" s="1679"/>
      <c r="AE41" s="1676">
        <f t="shared" si="3"/>
        <v>471</v>
      </c>
      <c r="AF41" s="1677"/>
      <c r="AG41" s="1677"/>
      <c r="AH41" s="1677"/>
      <c r="AI41" s="1678"/>
      <c r="AK41" s="276"/>
      <c r="AL41" s="276"/>
      <c r="AM41" s="276"/>
      <c r="AN41" s="276"/>
      <c r="AO41" s="276"/>
      <c r="AP41" s="276"/>
      <c r="AQ41" s="276"/>
      <c r="AR41" s="276"/>
      <c r="AS41" s="276"/>
      <c r="AT41" s="276"/>
      <c r="AU41" s="276"/>
      <c r="AV41" s="276"/>
    </row>
    <row r="42" spans="1:48" ht="30" customHeight="1">
      <c r="A42" s="1729" t="s">
        <v>616</v>
      </c>
      <c r="B42" s="1730"/>
      <c r="C42" s="1730"/>
      <c r="D42" s="1730"/>
      <c r="E42" s="1730"/>
      <c r="F42" s="1730"/>
      <c r="G42" s="1730"/>
      <c r="H42" s="1730"/>
      <c r="I42" s="1727"/>
      <c r="J42" s="1710">
        <v>240</v>
      </c>
      <c r="K42" s="1711"/>
      <c r="L42" s="1711"/>
      <c r="M42" s="1711"/>
      <c r="N42" s="1712" t="s">
        <v>1028</v>
      </c>
      <c r="O42" s="1713"/>
      <c r="P42" s="1676">
        <f t="shared" si="4"/>
        <v>75240</v>
      </c>
      <c r="Q42" s="1677"/>
      <c r="R42" s="1677"/>
      <c r="S42" s="1677"/>
      <c r="T42" s="1679"/>
      <c r="U42" s="1676">
        <f t="shared" si="1"/>
        <v>7524</v>
      </c>
      <c r="V42" s="1677"/>
      <c r="W42" s="1677"/>
      <c r="X42" s="1677"/>
      <c r="Y42" s="1679"/>
      <c r="Z42" s="1676">
        <f t="shared" si="2"/>
        <v>15048</v>
      </c>
      <c r="AA42" s="1677"/>
      <c r="AB42" s="1677"/>
      <c r="AC42" s="1677"/>
      <c r="AD42" s="1679"/>
      <c r="AE42" s="1676">
        <f t="shared" si="3"/>
        <v>22572</v>
      </c>
      <c r="AF42" s="1677"/>
      <c r="AG42" s="1677"/>
      <c r="AH42" s="1677"/>
      <c r="AI42" s="1678"/>
      <c r="AK42" s="276"/>
      <c r="AL42" s="276"/>
      <c r="AM42" s="276"/>
      <c r="AN42" s="276"/>
      <c r="AO42" s="276"/>
      <c r="AP42" s="276"/>
      <c r="AQ42" s="276"/>
      <c r="AR42" s="276"/>
      <c r="AS42" s="276"/>
      <c r="AT42" s="276"/>
      <c r="AU42" s="276"/>
      <c r="AV42" s="276"/>
    </row>
    <row r="43" spans="1:48" ht="30" customHeight="1">
      <c r="A43" s="1729" t="s">
        <v>617</v>
      </c>
      <c r="B43" s="1730"/>
      <c r="C43" s="1730"/>
      <c r="D43" s="1730"/>
      <c r="E43" s="1730"/>
      <c r="F43" s="1730"/>
      <c r="G43" s="1730"/>
      <c r="H43" s="1730"/>
      <c r="I43" s="1727"/>
      <c r="J43" s="1710">
        <v>100</v>
      </c>
      <c r="K43" s="1711"/>
      <c r="L43" s="1711"/>
      <c r="M43" s="1711"/>
      <c r="N43" s="1712" t="s">
        <v>1029</v>
      </c>
      <c r="O43" s="1713"/>
      <c r="P43" s="1676">
        <f t="shared" si="4"/>
        <v>1045</v>
      </c>
      <c r="Q43" s="1677"/>
      <c r="R43" s="1677"/>
      <c r="S43" s="1677"/>
      <c r="T43" s="1679"/>
      <c r="U43" s="1676">
        <f t="shared" si="1"/>
        <v>105</v>
      </c>
      <c r="V43" s="1677"/>
      <c r="W43" s="1677"/>
      <c r="X43" s="1677"/>
      <c r="Y43" s="1679"/>
      <c r="Z43" s="1676">
        <f t="shared" si="2"/>
        <v>209</v>
      </c>
      <c r="AA43" s="1677"/>
      <c r="AB43" s="1677"/>
      <c r="AC43" s="1677"/>
      <c r="AD43" s="1679"/>
      <c r="AE43" s="1676">
        <f t="shared" si="3"/>
        <v>314</v>
      </c>
      <c r="AF43" s="1677"/>
      <c r="AG43" s="1677"/>
      <c r="AH43" s="1677"/>
      <c r="AI43" s="1678"/>
      <c r="AK43" s="276"/>
      <c r="AL43" s="276"/>
      <c r="AM43" s="276"/>
      <c r="AN43" s="276"/>
      <c r="AO43" s="276"/>
      <c r="AP43" s="276"/>
      <c r="AQ43" s="276"/>
      <c r="AR43" s="276"/>
      <c r="AS43" s="276"/>
      <c r="AT43" s="276"/>
      <c r="AU43" s="276"/>
      <c r="AV43" s="276"/>
    </row>
    <row r="44" spans="1:48" ht="30" customHeight="1">
      <c r="A44" s="1729" t="s">
        <v>1046</v>
      </c>
      <c r="B44" s="1730"/>
      <c r="C44" s="1730"/>
      <c r="D44" s="1730"/>
      <c r="E44" s="1730"/>
      <c r="F44" s="1730"/>
      <c r="G44" s="1730"/>
      <c r="H44" s="1730"/>
      <c r="I44" s="1727"/>
      <c r="J44" s="1710">
        <v>10</v>
      </c>
      <c r="K44" s="1711"/>
      <c r="L44" s="1711"/>
      <c r="M44" s="1711"/>
      <c r="N44" s="1712" t="s">
        <v>1029</v>
      </c>
      <c r="O44" s="1713"/>
      <c r="P44" s="1676">
        <f t="shared" si="4"/>
        <v>104</v>
      </c>
      <c r="Q44" s="1677"/>
      <c r="R44" s="1677"/>
      <c r="S44" s="1677"/>
      <c r="T44" s="1679"/>
      <c r="U44" s="1676">
        <f t="shared" si="1"/>
        <v>11</v>
      </c>
      <c r="V44" s="1677"/>
      <c r="W44" s="1677"/>
      <c r="X44" s="1677"/>
      <c r="Y44" s="1679"/>
      <c r="Z44" s="1676">
        <f t="shared" si="2"/>
        <v>21</v>
      </c>
      <c r="AA44" s="1677"/>
      <c r="AB44" s="1677"/>
      <c r="AC44" s="1677"/>
      <c r="AD44" s="1679"/>
      <c r="AE44" s="1676">
        <f t="shared" si="3"/>
        <v>32</v>
      </c>
      <c r="AF44" s="1677"/>
      <c r="AG44" s="1677"/>
      <c r="AH44" s="1677"/>
      <c r="AI44" s="1678"/>
      <c r="AK44" s="276"/>
      <c r="AL44" s="276"/>
      <c r="AM44" s="276"/>
      <c r="AN44" s="276"/>
      <c r="AO44" s="276"/>
      <c r="AP44" s="276"/>
      <c r="AQ44" s="276"/>
      <c r="AR44" s="276"/>
      <c r="AS44" s="276"/>
      <c r="AT44" s="276"/>
      <c r="AU44" s="276"/>
      <c r="AV44" s="276"/>
    </row>
    <row r="45" spans="1:48" ht="30" customHeight="1">
      <c r="A45" s="1720" t="s">
        <v>584</v>
      </c>
      <c r="B45" s="1721"/>
      <c r="C45" s="1721"/>
      <c r="D45" s="1721"/>
      <c r="E45" s="1721"/>
      <c r="F45" s="1721"/>
      <c r="G45" s="1721"/>
      <c r="H45" s="1721"/>
      <c r="I45" s="1722"/>
      <c r="J45" s="1710">
        <v>22</v>
      </c>
      <c r="K45" s="1711"/>
      <c r="L45" s="1711"/>
      <c r="M45" s="1711"/>
      <c r="N45" s="1712" t="s">
        <v>1028</v>
      </c>
      <c r="O45" s="1713"/>
      <c r="P45" s="1676">
        <f t="shared" si="4"/>
        <v>6897</v>
      </c>
      <c r="Q45" s="1677"/>
      <c r="R45" s="1677"/>
      <c r="S45" s="1677"/>
      <c r="T45" s="1679"/>
      <c r="U45" s="1676">
        <f t="shared" si="1"/>
        <v>690</v>
      </c>
      <c r="V45" s="1677"/>
      <c r="W45" s="1677"/>
      <c r="X45" s="1677"/>
      <c r="Y45" s="1679"/>
      <c r="Z45" s="1676">
        <f t="shared" si="2"/>
        <v>1380</v>
      </c>
      <c r="AA45" s="1677"/>
      <c r="AB45" s="1677"/>
      <c r="AC45" s="1677"/>
      <c r="AD45" s="1679"/>
      <c r="AE45" s="1676">
        <f t="shared" si="3"/>
        <v>2070</v>
      </c>
      <c r="AF45" s="1677"/>
      <c r="AG45" s="1677"/>
      <c r="AH45" s="1677"/>
      <c r="AI45" s="1678"/>
      <c r="AK45" s="276"/>
      <c r="AL45" s="276"/>
      <c r="AM45" s="276"/>
      <c r="AN45" s="276"/>
      <c r="AO45" s="276"/>
      <c r="AP45" s="276"/>
      <c r="AQ45" s="276"/>
      <c r="AR45" s="276"/>
      <c r="AS45" s="276"/>
      <c r="AT45" s="276"/>
      <c r="AU45" s="276"/>
      <c r="AV45" s="276"/>
    </row>
    <row r="46" spans="1:48" ht="30" customHeight="1">
      <c r="A46" s="1720" t="s">
        <v>538</v>
      </c>
      <c r="B46" s="1721"/>
      <c r="C46" s="1721"/>
      <c r="D46" s="1721"/>
      <c r="E46" s="1721"/>
      <c r="F46" s="1721"/>
      <c r="G46" s="1721"/>
      <c r="H46" s="1721"/>
      <c r="I46" s="1722"/>
      <c r="J46" s="1710">
        <v>18</v>
      </c>
      <c r="K46" s="1711"/>
      <c r="L46" s="1711"/>
      <c r="M46" s="1711"/>
      <c r="N46" s="1712" t="s">
        <v>1028</v>
      </c>
      <c r="O46" s="1713"/>
      <c r="P46" s="1676">
        <f t="shared" si="4"/>
        <v>5643</v>
      </c>
      <c r="Q46" s="1677"/>
      <c r="R46" s="1677"/>
      <c r="S46" s="1677"/>
      <c r="T46" s="1679"/>
      <c r="U46" s="1676">
        <f t="shared" si="1"/>
        <v>565</v>
      </c>
      <c r="V46" s="1677"/>
      <c r="W46" s="1677"/>
      <c r="X46" s="1677"/>
      <c r="Y46" s="1679"/>
      <c r="Z46" s="1676">
        <f t="shared" si="2"/>
        <v>1129</v>
      </c>
      <c r="AA46" s="1677"/>
      <c r="AB46" s="1677"/>
      <c r="AC46" s="1677"/>
      <c r="AD46" s="1679"/>
      <c r="AE46" s="1676">
        <f t="shared" si="3"/>
        <v>1693</v>
      </c>
      <c r="AF46" s="1677"/>
      <c r="AG46" s="1677"/>
      <c r="AH46" s="1677"/>
      <c r="AI46" s="1678"/>
      <c r="AK46" s="276"/>
      <c r="AL46" s="276"/>
      <c r="AM46" s="276"/>
      <c r="AN46" s="276"/>
      <c r="AO46" s="276"/>
      <c r="AP46" s="276"/>
      <c r="AQ46" s="276"/>
      <c r="AR46" s="276"/>
      <c r="AS46" s="276"/>
      <c r="AT46" s="276"/>
      <c r="AU46" s="276"/>
      <c r="AV46" s="276"/>
    </row>
    <row r="47" spans="1:48" ht="30" customHeight="1">
      <c r="A47" s="1731" t="s">
        <v>539</v>
      </c>
      <c r="B47" s="1732"/>
      <c r="C47" s="1732"/>
      <c r="D47" s="1732"/>
      <c r="E47" s="1732"/>
      <c r="F47" s="1732"/>
      <c r="G47" s="1732"/>
      <c r="H47" s="1732"/>
      <c r="I47" s="1721"/>
      <c r="J47" s="1710">
        <v>6</v>
      </c>
      <c r="K47" s="1711"/>
      <c r="L47" s="1711"/>
      <c r="M47" s="1711"/>
      <c r="N47" s="1712" t="s">
        <v>1028</v>
      </c>
      <c r="O47" s="1713"/>
      <c r="P47" s="1676">
        <f t="shared" si="4"/>
        <v>1881</v>
      </c>
      <c r="Q47" s="1677"/>
      <c r="R47" s="1677"/>
      <c r="S47" s="1677"/>
      <c r="T47" s="1679"/>
      <c r="U47" s="1676">
        <f t="shared" si="1"/>
        <v>189</v>
      </c>
      <c r="V47" s="1677"/>
      <c r="W47" s="1677"/>
      <c r="X47" s="1677"/>
      <c r="Y47" s="1679"/>
      <c r="Z47" s="1676">
        <f t="shared" si="2"/>
        <v>377</v>
      </c>
      <c r="AA47" s="1677"/>
      <c r="AB47" s="1677"/>
      <c r="AC47" s="1677"/>
      <c r="AD47" s="1679"/>
      <c r="AE47" s="1676">
        <f t="shared" si="3"/>
        <v>565</v>
      </c>
      <c r="AF47" s="1677"/>
      <c r="AG47" s="1677"/>
      <c r="AH47" s="1677"/>
      <c r="AI47" s="1678"/>
      <c r="AK47" s="276"/>
      <c r="AL47" s="276"/>
      <c r="AM47" s="276"/>
      <c r="AN47" s="276"/>
      <c r="AO47" s="276"/>
      <c r="AP47" s="276"/>
      <c r="AQ47" s="276"/>
      <c r="AR47" s="276"/>
      <c r="AS47" s="276"/>
      <c r="AT47" s="276"/>
      <c r="AU47" s="276"/>
      <c r="AV47" s="276"/>
    </row>
    <row r="48" spans="1:48" ht="30" customHeight="1" thickBot="1">
      <c r="A48" s="1723" t="s">
        <v>618</v>
      </c>
      <c r="B48" s="1724"/>
      <c r="C48" s="1724"/>
      <c r="D48" s="1724"/>
      <c r="E48" s="1724"/>
      <c r="F48" s="1724"/>
      <c r="G48" s="1724"/>
      <c r="H48" s="1724"/>
      <c r="I48" s="1725"/>
      <c r="J48" s="1714" t="s">
        <v>897</v>
      </c>
      <c r="K48" s="1715"/>
      <c r="L48" s="1715"/>
      <c r="M48" s="1715"/>
      <c r="N48" s="1715"/>
      <c r="O48" s="1716"/>
      <c r="P48" s="1686" t="s">
        <v>782</v>
      </c>
      <c r="Q48" s="1687"/>
      <c r="R48" s="1687"/>
      <c r="S48" s="1687"/>
      <c r="T48" s="1687"/>
      <c r="U48" s="1687"/>
      <c r="V48" s="1687"/>
      <c r="W48" s="1687"/>
      <c r="X48" s="1687"/>
      <c r="Y48" s="1687"/>
      <c r="Z48" s="1687"/>
      <c r="AA48" s="1687"/>
      <c r="AB48" s="1687"/>
      <c r="AC48" s="1687"/>
      <c r="AD48" s="1687"/>
      <c r="AE48" s="1684">
        <f>IF(J48="なし","-",IF(J48="（Ⅰ）",AK48,IF(J48="（Ⅱ）",AL48,IF(J48="（Ⅲ）",AM48,IF(J48="（Ⅳ）",AN48,IF(J48="（Ⅴ）",AO48,""))))))</f>
        <v>0.128</v>
      </c>
      <c r="AF48" s="1684"/>
      <c r="AG48" s="1684"/>
      <c r="AH48" s="1684"/>
      <c r="AI48" s="1685"/>
      <c r="AK48" s="137">
        <v>0.128</v>
      </c>
      <c r="AL48" s="137">
        <v>0.122</v>
      </c>
      <c r="AM48" s="137">
        <v>0.11</v>
      </c>
      <c r="AN48" s="137">
        <v>8.7999999999999995E-2</v>
      </c>
      <c r="AO48" s="22" t="s">
        <v>626</v>
      </c>
      <c r="AP48" s="225"/>
      <c r="AQ48" s="225"/>
      <c r="AR48" s="225"/>
    </row>
    <row r="49" spans="1:56" ht="30.75" customHeight="1">
      <c r="A49" s="1737" t="s">
        <v>612</v>
      </c>
      <c r="B49" s="1737"/>
      <c r="C49" s="1737"/>
      <c r="D49" s="1737"/>
      <c r="E49" s="1737"/>
      <c r="F49" s="1737"/>
      <c r="G49" s="1737"/>
      <c r="H49" s="1737"/>
      <c r="I49" s="1737"/>
      <c r="J49" s="1737"/>
      <c r="K49" s="1737"/>
      <c r="L49" s="1737"/>
      <c r="M49" s="1737"/>
      <c r="N49" s="1737"/>
      <c r="O49" s="1737"/>
      <c r="P49" s="1737"/>
      <c r="Q49" s="1737"/>
      <c r="R49" s="1737"/>
      <c r="S49" s="1737"/>
      <c r="T49" s="1737"/>
      <c r="U49" s="1737"/>
      <c r="V49" s="1737"/>
      <c r="W49" s="1737"/>
      <c r="X49" s="1737"/>
      <c r="Y49" s="1737"/>
      <c r="Z49" s="1737"/>
      <c r="AA49" s="1737"/>
      <c r="AB49" s="1737"/>
      <c r="AC49" s="1737"/>
      <c r="AD49" s="1737"/>
      <c r="AE49" s="1737"/>
      <c r="AF49" s="1737"/>
      <c r="AG49" s="1737"/>
      <c r="AH49" s="1737"/>
      <c r="AI49" s="1737"/>
      <c r="AM49" s="19"/>
    </row>
    <row r="50" spans="1:56" ht="21" customHeight="1">
      <c r="A50" s="1738" t="s">
        <v>555</v>
      </c>
      <c r="B50" s="1738"/>
      <c r="C50" s="1738"/>
      <c r="D50" s="1738"/>
      <c r="E50" s="1738"/>
      <c r="F50" s="1738"/>
      <c r="G50" s="1738"/>
      <c r="H50" s="1738"/>
      <c r="I50" s="1738"/>
      <c r="J50" s="1738"/>
      <c r="K50" s="1738"/>
      <c r="L50" s="1738"/>
      <c r="M50" s="1738"/>
      <c r="N50" s="1738"/>
      <c r="O50" s="1738"/>
      <c r="P50" s="1738"/>
      <c r="Q50" s="1738"/>
      <c r="R50" s="1738"/>
      <c r="S50" s="1738"/>
      <c r="T50" s="1738"/>
      <c r="U50" s="1738"/>
      <c r="V50" s="1738"/>
      <c r="W50" s="1738"/>
      <c r="X50" s="1738"/>
      <c r="Y50" s="1738"/>
      <c r="Z50" s="1738"/>
      <c r="AA50" s="1738"/>
      <c r="AB50" s="1738"/>
      <c r="AC50" s="1738"/>
      <c r="AD50" s="1738"/>
      <c r="AE50" s="1738"/>
      <c r="AF50" s="1738"/>
      <c r="AG50" s="1738"/>
      <c r="AH50" s="1738"/>
      <c r="AI50" s="1738"/>
      <c r="AL50" s="19"/>
    </row>
    <row r="51" spans="1:56" ht="21"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L51" s="19"/>
    </row>
    <row r="52" spans="1:56" s="330" customFormat="1" ht="21" customHeight="1" thickBot="1">
      <c r="A52" s="1739" t="s">
        <v>540</v>
      </c>
      <c r="B52" s="1739"/>
      <c r="C52" s="1739"/>
      <c r="D52" s="1739"/>
      <c r="E52" s="1739"/>
      <c r="F52" s="1739"/>
      <c r="G52" s="1739"/>
      <c r="H52" s="1739"/>
      <c r="I52" s="1739"/>
      <c r="J52" s="1739"/>
      <c r="K52" s="1739"/>
      <c r="L52" s="1739"/>
      <c r="M52" s="1739"/>
      <c r="N52" s="1739"/>
      <c r="O52" s="1739"/>
      <c r="P52" s="1739"/>
      <c r="Q52" s="1739"/>
      <c r="R52" s="1739"/>
      <c r="S52" s="1739"/>
      <c r="T52" s="1739"/>
      <c r="U52" s="1739"/>
      <c r="V52" s="1739"/>
      <c r="W52" s="1739"/>
      <c r="X52" s="1739"/>
      <c r="Y52" s="1739"/>
      <c r="Z52" s="1739"/>
      <c r="AA52" s="1739"/>
      <c r="AB52" s="1739"/>
      <c r="AC52" s="1739"/>
      <c r="AD52" s="1739"/>
      <c r="AE52" s="1739"/>
      <c r="AF52" s="1739"/>
      <c r="AG52" s="1739"/>
      <c r="AH52" s="1739"/>
      <c r="AI52" s="1739"/>
      <c r="AK52" s="330" t="s">
        <v>1058</v>
      </c>
      <c r="AL52" s="19"/>
    </row>
    <row r="53" spans="1:56" s="330" customFormat="1" ht="30" customHeight="1">
      <c r="A53" s="1694" t="s">
        <v>436</v>
      </c>
      <c r="B53" s="1695"/>
      <c r="C53" s="1695"/>
      <c r="D53" s="1695"/>
      <c r="E53" s="1695"/>
      <c r="F53" s="1695"/>
      <c r="G53" s="1696"/>
      <c r="H53" s="1700" t="s">
        <v>437</v>
      </c>
      <c r="I53" s="1700"/>
      <c r="J53" s="1700"/>
      <c r="K53" s="1700"/>
      <c r="L53" s="1700" t="s">
        <v>438</v>
      </c>
      <c r="M53" s="1700"/>
      <c r="N53" s="1700"/>
      <c r="O53" s="1700"/>
      <c r="P53" s="1700" t="s">
        <v>585</v>
      </c>
      <c r="Q53" s="1700"/>
      <c r="R53" s="1700"/>
      <c r="S53" s="1700"/>
      <c r="T53" s="1700" t="s">
        <v>553</v>
      </c>
      <c r="U53" s="1700"/>
      <c r="V53" s="1700"/>
      <c r="W53" s="1700"/>
      <c r="X53" s="1700" t="s">
        <v>439</v>
      </c>
      <c r="Y53" s="1700"/>
      <c r="Z53" s="1700"/>
      <c r="AA53" s="1700"/>
      <c r="AB53" s="1700" t="s">
        <v>586</v>
      </c>
      <c r="AC53" s="1700"/>
      <c r="AD53" s="1700"/>
      <c r="AE53" s="1700"/>
      <c r="AF53" s="1700" t="s">
        <v>587</v>
      </c>
      <c r="AG53" s="1700"/>
      <c r="AH53" s="1700"/>
      <c r="AI53" s="1701"/>
      <c r="AJ53" s="122"/>
      <c r="AK53" s="1674" t="str">
        <f>IFERROR(INDEX('別添３ '!BH:BH,1/LARGE(INDEX((OR('別添３ '!$J$16:$L$39&lt;&gt;"",'別添３ '!$J$16:$L$39&lt;&gt;"なし"))/ROW('別添３ '!$J$16:$L$39),0),ROW(A1))),"")</f>
        <v>入居継続支援加算（Ⅰ）</v>
      </c>
      <c r="AL53" s="1674"/>
      <c r="AM53" s="1674"/>
      <c r="AN53" s="1674"/>
      <c r="AO53" s="1674"/>
      <c r="AP53" s="1674" t="str">
        <f>IFERROR(INDEX('別添３ '!BH:BH,1/LARGE(INDEX((OR('別添３ '!$J$16:$L$39&lt;&gt;"",'別添３ '!$J$16:$L$39&lt;&gt;"なし"))/ROW('別添３ '!$J$16:$L$39),0),ROW(A9))),"")</f>
        <v>協力医療機関連携加算（Ⅰ）</v>
      </c>
      <c r="AQ53" s="1674"/>
      <c r="AR53" s="1674"/>
      <c r="AS53" s="1674"/>
      <c r="AT53" s="1674"/>
      <c r="AU53" s="1674" t="str">
        <f>IFERROR(INDEX('別添３ '!BH:BH,1/LARGE(INDEX((OR('別添３ '!$J$16:$L$39&lt;&gt;"",'別添３ '!$J$16:$L$39&lt;&gt;"なし"))/ROW('別添３ '!$J$16:$L$39),0),ROW(A17))),"")</f>
        <v>看取り介護加算（Ⅰ）
（死亡日）</v>
      </c>
      <c r="AV53" s="1674"/>
      <c r="AW53" s="1674"/>
      <c r="AX53" s="1674"/>
      <c r="AY53" s="1674"/>
      <c r="AZ53" s="1674" t="str">
        <f>IFERROR(INDEX('別添３ '!BH:BH,1/LARGE(INDEX((OR('別添３ '!$J$16:$L$39&lt;&gt;"",'別添３ '!$J$16:$L$39&lt;&gt;"なし"))/ROW('別添３ '!$J$16:$L$39),0),ROW(A25))),"")</f>
        <v/>
      </c>
      <c r="BA53" s="1674"/>
      <c r="BB53" s="1674"/>
      <c r="BC53" s="1674"/>
      <c r="BD53" s="1674"/>
    </row>
    <row r="54" spans="1:56" s="330" customFormat="1" ht="30" customHeight="1">
      <c r="A54" s="1697"/>
      <c r="B54" s="1698"/>
      <c r="C54" s="1698"/>
      <c r="D54" s="1698"/>
      <c r="E54" s="1698"/>
      <c r="F54" s="1698"/>
      <c r="G54" s="1699"/>
      <c r="H54" s="1736">
        <f>P4+SUMIFS('別添３ '!$V$16:$X$38,'別添３ '!$J$16:$L$38,"&lt;&gt;"&amp;"",'別添３ '!$J$16:$L$38,"&lt;&gt;"&amp;"なし",'別添３ '!$BA$16:$BC$38,1)</f>
        <v>110507</v>
      </c>
      <c r="I54" s="1702"/>
      <c r="J54" s="1702"/>
      <c r="K54" s="1702"/>
      <c r="L54" s="1736">
        <f>P5+SUMIFS('別添３ '!$V$16:$X$38,'別添３ '!$J$16:$L$38,"&lt;&gt;"&amp;"",'別添３ '!$J$16:$L$38,"&lt;&gt;"&amp;"なし",'別添３ '!$BA$16:$BC$38,1)</f>
        <v>151262</v>
      </c>
      <c r="M54" s="1702"/>
      <c r="N54" s="1702"/>
      <c r="O54" s="1702"/>
      <c r="P54" s="1702">
        <f>P6+SUMIFS('別添３ '!$V$16:$X$38,'別添３ '!$J$16:$L$38,"&lt;&gt;"&amp;"",'別添３ '!$J$16:$L$38,"&lt;&gt;"&amp;"なし",'別添３ '!$AX$16:$AZ$38,1)</f>
        <v>250328</v>
      </c>
      <c r="Q54" s="1702"/>
      <c r="R54" s="1702"/>
      <c r="S54" s="1702"/>
      <c r="T54" s="1702">
        <f>P7+SUMIFS('別添３ '!$V$16:$X$38,'別添３ '!$J$16:$L$38,"&lt;&gt;"&amp;"",'別添３ '!$J$16:$L$38,"&lt;&gt;"&amp;"なし",'別添３ '!$AX$16:$AZ$38,1)</f>
        <v>271332</v>
      </c>
      <c r="U54" s="1702"/>
      <c r="V54" s="1702"/>
      <c r="W54" s="1702"/>
      <c r="X54" s="1702">
        <f>P8+SUMIFS('別添３ '!$V$16:$X$38,'別添３ '!$J$16:$L$38,"&lt;&gt;"&amp;"",'別添３ '!$J$16:$L$38,"&lt;&gt;"&amp;"なし",'別添３ '!$AX$16:$AZ$38,1)</f>
        <v>293277</v>
      </c>
      <c r="Y54" s="1702"/>
      <c r="Z54" s="1702"/>
      <c r="AA54" s="1702"/>
      <c r="AB54" s="1702">
        <f>P9+SUMIFS('別添３ '!$V$16:$X$38,'別添３ '!$J$16:$L$38,"&lt;&gt;"&amp;"",'別添３ '!$J$16:$L$38,"&lt;&gt;"&amp;"なし",'別添３ '!$AX$16:$AZ$38,1)</f>
        <v>313655</v>
      </c>
      <c r="AC54" s="1702"/>
      <c r="AD54" s="1702"/>
      <c r="AE54" s="1702"/>
      <c r="AF54" s="1702">
        <f>P10+SUMIFS('別添３ '!$V$16:$X$38,'別添３ '!$J$16:$L$38,"&lt;&gt;"&amp;"",'別添３ '!$J$16:$L$38,"&lt;&gt;"&amp;"なし",'別添３ '!$AX$16:$AZ$38,1)</f>
        <v>335286</v>
      </c>
      <c r="AG54" s="1702"/>
      <c r="AH54" s="1702"/>
      <c r="AI54" s="1703"/>
      <c r="AJ54" s="122"/>
      <c r="AK54" s="1674" t="str">
        <f>IFERROR(INDEX('別添３ '!BH:BH,1/LARGE(INDEX((OR('別添３ '!$J$16:$L$39&lt;&gt;"",'別添３ '!$J$16:$L$39&lt;&gt;"なし"))/ROW('別添３ '!$J$16:$L$39),0),ROW(A2))),"")</f>
        <v>生活機能向上連携加算※（Ⅰ）</v>
      </c>
      <c r="AL54" s="1674"/>
      <c r="AM54" s="1674"/>
      <c r="AN54" s="1674"/>
      <c r="AO54" s="1674"/>
      <c r="AP54" s="1674" t="str">
        <f>IFERROR(INDEX('別添３ '!BH:BH,1/LARGE(INDEX((OR('別添３ '!$J$16:$L$39&lt;&gt;"",'別添３ '!$J$16:$L$39&lt;&gt;"なし"))/ROW('別添３ '!$J$16:$L$39),0),ROW(A10))),"")</f>
        <v>口腔・栄養スクリーニング加算</v>
      </c>
      <c r="AQ54" s="1674"/>
      <c r="AR54" s="1674"/>
      <c r="AS54" s="1674"/>
      <c r="AT54" s="1674"/>
      <c r="AU54" s="1674" t="str">
        <f>IFERROR(INDEX('別添３ '!BH:BH,1/LARGE(INDEX((OR('別添３ '!$J$16:$L$39&lt;&gt;"",'別添３ '!$J$16:$L$39&lt;&gt;"なし"))/ROW('別添３ '!$J$16:$L$39),0),ROW(A18))),"")</f>
        <v>認知症専門ケア加算（Ⅰ）</v>
      </c>
      <c r="AV54" s="1674"/>
      <c r="AW54" s="1674"/>
      <c r="AX54" s="1674"/>
      <c r="AY54" s="1674"/>
      <c r="AZ54" s="1674" t="str">
        <f>IFERROR(INDEX('別添３ '!BH:BH,1/LARGE(INDEX((OR('別添３ '!$J$16:$L$39&lt;&gt;"",'別添３ '!$J$16:$L$39&lt;&gt;"なし"))/ROW('別添３ '!$J$16:$L$39),0),ROW(A26))),"")</f>
        <v/>
      </c>
      <c r="BA54" s="1674"/>
      <c r="BB54" s="1674"/>
      <c r="BC54" s="1674"/>
      <c r="BD54" s="1674"/>
    </row>
    <row r="55" spans="1:56" s="330" customFormat="1" ht="30" customHeight="1">
      <c r="A55" s="1688" t="s">
        <v>541</v>
      </c>
      <c r="B55" s="1689"/>
      <c r="C55" s="1689"/>
      <c r="D55" s="1707" t="s">
        <v>440</v>
      </c>
      <c r="E55" s="1708"/>
      <c r="F55" s="1708"/>
      <c r="G55" s="1709"/>
      <c r="H55" s="1704">
        <f>H$54-ROUNDDOWN(H$54*0.9,0)</f>
        <v>11051</v>
      </c>
      <c r="I55" s="1704"/>
      <c r="J55" s="1704"/>
      <c r="K55" s="1704"/>
      <c r="L55" s="1704">
        <f t="shared" ref="L55" si="5">L$54-ROUNDDOWN(L$54*0.9,0)</f>
        <v>15127</v>
      </c>
      <c r="M55" s="1704"/>
      <c r="N55" s="1704"/>
      <c r="O55" s="1704"/>
      <c r="P55" s="1704">
        <f t="shared" ref="P55" si="6">P$54-ROUNDDOWN(P$54*0.9,0)</f>
        <v>25033</v>
      </c>
      <c r="Q55" s="1704"/>
      <c r="R55" s="1704"/>
      <c r="S55" s="1704"/>
      <c r="T55" s="1704">
        <f t="shared" ref="T55" si="7">T$54-ROUNDDOWN(T$54*0.9,0)</f>
        <v>27134</v>
      </c>
      <c r="U55" s="1704"/>
      <c r="V55" s="1704"/>
      <c r="W55" s="1704"/>
      <c r="X55" s="1704">
        <f t="shared" ref="X55" si="8">X$54-ROUNDDOWN(X$54*0.9,0)</f>
        <v>29328</v>
      </c>
      <c r="Y55" s="1704"/>
      <c r="Z55" s="1704"/>
      <c r="AA55" s="1704"/>
      <c r="AB55" s="1704">
        <f t="shared" ref="AB55" si="9">AB$54-ROUNDDOWN(AB$54*0.9,0)</f>
        <v>31366</v>
      </c>
      <c r="AC55" s="1704"/>
      <c r="AD55" s="1704"/>
      <c r="AE55" s="1704"/>
      <c r="AF55" s="1704">
        <f t="shared" ref="AF55" si="10">AF$54-ROUNDDOWN(AF$54*0.9,0)</f>
        <v>33529</v>
      </c>
      <c r="AG55" s="1704"/>
      <c r="AH55" s="1704"/>
      <c r="AI55" s="1705"/>
      <c r="AJ55" s="122"/>
      <c r="AK55" s="1674" t="str">
        <f>IFERROR(INDEX('別添３ '!BH:BH,1/LARGE(INDEX((OR('別添３ '!$J$16:$L$39&lt;&gt;"",'別添３ '!$J$16:$L$39&lt;&gt;"なし"))/ROW('別添３ '!$J$16:$L$39),0),ROW(A3))),"")</f>
        <v>個別機能訓練加算（Ⅰ）</v>
      </c>
      <c r="AL55" s="1674"/>
      <c r="AM55" s="1674"/>
      <c r="AN55" s="1674"/>
      <c r="AO55" s="1674"/>
      <c r="AP55" s="1674" t="str">
        <f>IFERROR(INDEX('別添３ '!BH:BH,1/LARGE(INDEX((OR('別添３ '!$J$16:$L$39&lt;&gt;"",'別添３ '!$J$16:$L$39&lt;&gt;"なし"))/ROW('別添３ '!$J$16:$L$39),0),ROW(A11))),"")</f>
        <v>科学的介護推進体制加算</v>
      </c>
      <c r="AQ55" s="1674"/>
      <c r="AR55" s="1674"/>
      <c r="AS55" s="1674"/>
      <c r="AT55" s="1674"/>
      <c r="AU55" s="1674" t="str">
        <f>IFERROR(INDEX('別添３ '!BH:BH,1/LARGE(INDEX((OR('別添３ '!$J$16:$L$39&lt;&gt;"",'別添３ '!$J$16:$L$39&lt;&gt;"なし"))/ROW('別添３ '!$J$16:$L$39),0),ROW(A19))),"")</f>
        <v>高齢者施設等感染対策向上加算（Ⅰ）</v>
      </c>
      <c r="AV55" s="1674"/>
      <c r="AW55" s="1674"/>
      <c r="AX55" s="1674"/>
      <c r="AY55" s="1674"/>
      <c r="AZ55" s="1674" t="str">
        <f>IFERROR(INDEX('別添３ '!BH:BH,1/LARGE(INDEX((OR('別添３ '!$J$16:$L$39&lt;&gt;"",'別添３ '!$J$16:$L$39&lt;&gt;"なし"))/ROW('別添３ '!$J$16:$L$39),0),ROW(A27))),"")</f>
        <v/>
      </c>
      <c r="BA55" s="1674"/>
      <c r="BB55" s="1674"/>
      <c r="BC55" s="1674"/>
      <c r="BD55" s="1674"/>
    </row>
    <row r="56" spans="1:56" s="330" customFormat="1" ht="30" customHeight="1">
      <c r="A56" s="1690"/>
      <c r="B56" s="1691"/>
      <c r="C56" s="1691"/>
      <c r="D56" s="1707" t="s">
        <v>441</v>
      </c>
      <c r="E56" s="1708"/>
      <c r="F56" s="1708"/>
      <c r="G56" s="1709"/>
      <c r="H56" s="1704">
        <f>H$54-ROUNDDOWN(H$54*0.8,0)</f>
        <v>22102</v>
      </c>
      <c r="I56" s="1704"/>
      <c r="J56" s="1704"/>
      <c r="K56" s="1704"/>
      <c r="L56" s="1704">
        <f t="shared" ref="L56" si="11">L$54-ROUNDDOWN(L$54*0.8,0)</f>
        <v>30253</v>
      </c>
      <c r="M56" s="1704"/>
      <c r="N56" s="1704"/>
      <c r="O56" s="1704"/>
      <c r="P56" s="1704">
        <f t="shared" ref="P56" si="12">P$54-ROUNDDOWN(P$54*0.8,0)</f>
        <v>50066</v>
      </c>
      <c r="Q56" s="1704"/>
      <c r="R56" s="1704"/>
      <c r="S56" s="1704"/>
      <c r="T56" s="1704">
        <f t="shared" ref="T56" si="13">T$54-ROUNDDOWN(T$54*0.8,0)</f>
        <v>54267</v>
      </c>
      <c r="U56" s="1704"/>
      <c r="V56" s="1704"/>
      <c r="W56" s="1704"/>
      <c r="X56" s="1704">
        <f t="shared" ref="X56" si="14">X$54-ROUNDDOWN(X$54*0.8,0)</f>
        <v>58656</v>
      </c>
      <c r="Y56" s="1704"/>
      <c r="Z56" s="1704"/>
      <c r="AA56" s="1704"/>
      <c r="AB56" s="1704">
        <f t="shared" ref="AB56" si="15">AB$54-ROUNDDOWN(AB$54*0.8,0)</f>
        <v>62731</v>
      </c>
      <c r="AC56" s="1704"/>
      <c r="AD56" s="1704"/>
      <c r="AE56" s="1704"/>
      <c r="AF56" s="1704">
        <f t="shared" ref="AF56" si="16">AF$54-ROUNDDOWN(AF$54*0.8,0)</f>
        <v>67058</v>
      </c>
      <c r="AG56" s="1704"/>
      <c r="AH56" s="1704"/>
      <c r="AI56" s="1705"/>
      <c r="AJ56" s="122"/>
      <c r="AK56" s="1674" t="str">
        <f>IFERROR(INDEX('別添３ '!BH:BH,1/LARGE(INDEX((OR('別添３ '!$J$16:$L$39&lt;&gt;"",'別添３ '!$J$16:$L$39&lt;&gt;"なし"))/ROW('別添３ '!$J$16:$L$39),0),ROW(A4))),"")</f>
        <v>個別機能訓練加算（Ⅱ）</v>
      </c>
      <c r="AL56" s="1674"/>
      <c r="AM56" s="1674"/>
      <c r="AN56" s="1674"/>
      <c r="AO56" s="1674"/>
      <c r="AP56" s="1674" t="str">
        <f>IFERROR(INDEX('別添３ '!BH:BH,1/LARGE(INDEX((OR('別添３ '!$J$16:$L$39&lt;&gt;"",'別添３ '!$J$16:$L$39&lt;&gt;"なし"))/ROW('別添３ '!$J$16:$L$39),0),ROW(A12))),"")</f>
        <v>退院・退所時連携加算</v>
      </c>
      <c r="AQ56" s="1674"/>
      <c r="AR56" s="1674"/>
      <c r="AS56" s="1674"/>
      <c r="AT56" s="1674"/>
      <c r="AU56" s="1674" t="str">
        <f>IFERROR(INDEX('別添３ '!BH:BH,1/LARGE(INDEX((OR('別添３ '!$J$16:$L$39&lt;&gt;"",'別添３ '!$J$16:$L$39&lt;&gt;"なし"))/ROW('別添３ '!$J$16:$L$39),0),ROW(A20))),"")</f>
        <v>高齢者施設等感染対策向上加算（Ⅱ）</v>
      </c>
      <c r="AV56" s="1674"/>
      <c r="AW56" s="1674"/>
      <c r="AX56" s="1674"/>
      <c r="AY56" s="1674"/>
      <c r="AZ56" s="1674" t="str">
        <f>IFERROR(INDEX('別添３ '!BH:BH,1/LARGE(INDEX((OR('別添３ '!$J$16:$L$39&lt;&gt;"",'別添３ '!$J$16:$L$39&lt;&gt;"なし"))/ROW('別添３ '!$J$16:$L$39),0),ROW(A28))),"")</f>
        <v/>
      </c>
      <c r="BA56" s="1674"/>
      <c r="BB56" s="1674"/>
      <c r="BC56" s="1674"/>
      <c r="BD56" s="1674"/>
    </row>
    <row r="57" spans="1:56" s="330" customFormat="1" ht="30" customHeight="1" thickBot="1">
      <c r="A57" s="1692"/>
      <c r="B57" s="1693"/>
      <c r="C57" s="1693"/>
      <c r="D57" s="1733" t="s">
        <v>542</v>
      </c>
      <c r="E57" s="1734"/>
      <c r="F57" s="1734"/>
      <c r="G57" s="1735"/>
      <c r="H57" s="1683">
        <f>H$54-ROUNDDOWN(H$54*0.7,0)</f>
        <v>33153</v>
      </c>
      <c r="I57" s="1683"/>
      <c r="J57" s="1683"/>
      <c r="K57" s="1683"/>
      <c r="L57" s="1683">
        <f t="shared" ref="L57" si="17">L$54-ROUNDDOWN(L$54*0.7,0)</f>
        <v>45379</v>
      </c>
      <c r="M57" s="1683"/>
      <c r="N57" s="1683"/>
      <c r="O57" s="1683"/>
      <c r="P57" s="1683">
        <f t="shared" ref="P57" si="18">P$54-ROUNDDOWN(P$54*0.7,0)</f>
        <v>75099</v>
      </c>
      <c r="Q57" s="1683"/>
      <c r="R57" s="1683"/>
      <c r="S57" s="1683"/>
      <c r="T57" s="1683">
        <f t="shared" ref="T57" si="19">T$54-ROUNDDOWN(T$54*0.7,0)</f>
        <v>81400</v>
      </c>
      <c r="U57" s="1683"/>
      <c r="V57" s="1683"/>
      <c r="W57" s="1683"/>
      <c r="X57" s="1683">
        <f t="shared" ref="X57" si="20">X$54-ROUNDDOWN(X$54*0.7,0)</f>
        <v>87984</v>
      </c>
      <c r="Y57" s="1683"/>
      <c r="Z57" s="1683"/>
      <c r="AA57" s="1683"/>
      <c r="AB57" s="1683">
        <f t="shared" ref="AB57" si="21">AB$54-ROUNDDOWN(AB$54*0.7,0)</f>
        <v>94097</v>
      </c>
      <c r="AC57" s="1683"/>
      <c r="AD57" s="1683"/>
      <c r="AE57" s="1683"/>
      <c r="AF57" s="1683">
        <f t="shared" ref="AF57" si="22">AF$54-ROUNDDOWN(AF$54*0.7,0)</f>
        <v>100586</v>
      </c>
      <c r="AG57" s="1683"/>
      <c r="AH57" s="1683"/>
      <c r="AI57" s="1706"/>
      <c r="AJ57" s="122"/>
      <c r="AK57" s="1674" t="str">
        <f>IFERROR(INDEX('別添３ '!BH:BH,1/LARGE(INDEX((OR('別添３ '!$J$16:$L$39&lt;&gt;"",'別添３ '!$J$16:$L$39&lt;&gt;"なし"))/ROW('別添３ '!$J$16:$L$39),0),ROW(A5))),"")</f>
        <v>ＡＤＬ維持等加算（Ⅰ）</v>
      </c>
      <c r="AL57" s="1674"/>
      <c r="AM57" s="1674"/>
      <c r="AN57" s="1674"/>
      <c r="AO57" s="1674"/>
      <c r="AP57" s="1674" t="str">
        <f>IFERROR(INDEX('別添３ '!BH:BH,1/LARGE(INDEX((OR('別添３ '!$J$16:$L$39&lt;&gt;"",'別添３ '!$J$16:$L$39&lt;&gt;"なし"))/ROW('別添３ '!$J$16:$L$39),0),ROW(A13))),"")</f>
        <v>退居時情報提供加算</v>
      </c>
      <c r="AQ57" s="1674"/>
      <c r="AR57" s="1674"/>
      <c r="AS57" s="1674"/>
      <c r="AT57" s="1674"/>
      <c r="AU57" s="1674" t="str">
        <f>IFERROR(INDEX('別添３ '!BH:BH,1/LARGE(INDEX((OR('別添３ '!$J$16:$L$39&lt;&gt;"",'別添３ '!$J$16:$L$39&lt;&gt;"なし"))/ROW('別添３ '!$J$16:$L$39),0),ROW(A21))),"")</f>
        <v>新興感染症等施設療養費</v>
      </c>
      <c r="AV57" s="1674"/>
      <c r="AW57" s="1674"/>
      <c r="AX57" s="1674"/>
      <c r="AY57" s="1674"/>
      <c r="AZ57" s="1674" t="str">
        <f>IFERROR(INDEX('別添３ '!BH:BH,1/LARGE(INDEX((OR('別添３ '!$J$16:$L$39&lt;&gt;"",'別添３ '!$J$16:$L$39&lt;&gt;"なし"))/ROW('別添３ '!$J$16:$L$39),0),ROW(A29))),"")</f>
        <v/>
      </c>
      <c r="BA57" s="1674"/>
      <c r="BB57" s="1674"/>
      <c r="BC57" s="1674"/>
      <c r="BD57" s="1674"/>
    </row>
    <row r="58" spans="1:56" s="330" customFormat="1" ht="30" customHeight="1">
      <c r="A58" s="1538" t="s">
        <v>1059</v>
      </c>
      <c r="B58" s="1538"/>
      <c r="C58" s="1538"/>
      <c r="D58" s="1538"/>
      <c r="E58" s="1538"/>
      <c r="F58" s="1538"/>
      <c r="G58" s="1538"/>
      <c r="H58" s="1538"/>
      <c r="I58" s="1538"/>
      <c r="J58" s="1538"/>
      <c r="K58" s="1538"/>
      <c r="L58" s="1538"/>
      <c r="M58" s="1538"/>
      <c r="N58" s="1538"/>
      <c r="O58" s="1538"/>
      <c r="P58" s="1538"/>
      <c r="Q58" s="1538"/>
      <c r="R58" s="1538"/>
      <c r="S58" s="1538"/>
      <c r="T58" s="1538"/>
      <c r="U58" s="1538"/>
      <c r="V58" s="1538"/>
      <c r="W58" s="1538"/>
      <c r="X58" s="1538"/>
      <c r="Y58" s="1538"/>
      <c r="Z58" s="1538"/>
      <c r="AA58" s="1538"/>
      <c r="AB58" s="1538"/>
      <c r="AC58" s="1538"/>
      <c r="AD58" s="1538"/>
      <c r="AE58" s="1538"/>
      <c r="AF58" s="1538"/>
      <c r="AG58" s="1538"/>
      <c r="AH58" s="1538"/>
      <c r="AI58" s="1538"/>
      <c r="AK58" s="1674" t="str">
        <f>IFERROR(INDEX('別添３ '!BH:BH,1/LARGE(INDEX((OR('別添３ '!$J$16:$L$39&lt;&gt;"",'別添３ '!$J$16:$L$39&lt;&gt;"なし"))/ROW('別添３ '!$J$16:$L$39),0),ROW(A6))),"")</f>
        <v>ＡＤＬ維持等加算（Ⅱ）</v>
      </c>
      <c r="AL58" s="1674"/>
      <c r="AM58" s="1674"/>
      <c r="AN58" s="1674"/>
      <c r="AO58" s="1674"/>
      <c r="AP58" s="1674" t="str">
        <f>IFERROR(INDEX('別添３ '!BH:BH,1/LARGE(INDEX((OR('別添３ '!$J$16:$L$39&lt;&gt;"",'別添３ '!$J$16:$L$39&lt;&gt;"なし"))/ROW('別添３ '!$J$16:$L$39),0),ROW(A14))),"")</f>
        <v>看取り介護加算（Ⅰ）
（死亡日以前31日以上45日以下）</v>
      </c>
      <c r="AQ58" s="1674"/>
      <c r="AR58" s="1674"/>
      <c r="AS58" s="1674"/>
      <c r="AT58" s="1674"/>
      <c r="AU58" s="1674" t="str">
        <f>IFERROR(INDEX('別添３ '!BH:BH,1/LARGE(INDEX((OR('別添３ '!$J$16:$L$39&lt;&gt;"",'別添３ '!$J$16:$L$39&lt;&gt;"なし"))/ROW('別添３ '!$J$16:$L$39),0),ROW(A22))),"")</f>
        <v>生産性向上推進体制加算（Ⅰ）</v>
      </c>
      <c r="AV58" s="1674"/>
      <c r="AW58" s="1674"/>
      <c r="AX58" s="1674"/>
      <c r="AY58" s="1674"/>
      <c r="AZ58" s="1674" t="str">
        <f>IFERROR(INDEX('別添３ '!BH:BH,1/LARGE(INDEX((OR('別添３ '!$J$16:$L$39&lt;&gt;"",'別添３ '!$J$16:$L$39&lt;&gt;"なし"))/ROW('別添３ '!$J$16:$L$39),0),ROW(A30))),"")</f>
        <v/>
      </c>
      <c r="BA58" s="1674"/>
      <c r="BB58" s="1674"/>
      <c r="BC58" s="1674"/>
      <c r="BD58" s="1674"/>
    </row>
    <row r="59" spans="1:56" s="330" customFormat="1" ht="30" customHeight="1">
      <c r="A59" s="1675"/>
      <c r="B59" s="1675"/>
      <c r="C59" s="1675"/>
      <c r="D59" s="1675"/>
      <c r="E59" s="1675"/>
      <c r="F59" s="1675"/>
      <c r="G59" s="1675"/>
      <c r="H59" s="1675"/>
      <c r="I59" s="1675"/>
      <c r="J59" s="1675"/>
      <c r="K59" s="1675"/>
      <c r="L59" s="1675"/>
      <c r="M59" s="1675"/>
      <c r="N59" s="1675"/>
      <c r="O59" s="1675"/>
      <c r="P59" s="1675"/>
      <c r="Q59" s="1675"/>
      <c r="R59" s="1675"/>
      <c r="S59" s="1675"/>
      <c r="T59" s="1675"/>
      <c r="U59" s="1675"/>
      <c r="V59" s="1675"/>
      <c r="W59" s="1675"/>
      <c r="X59" s="1675"/>
      <c r="Y59" s="1675"/>
      <c r="Z59" s="1675"/>
      <c r="AA59" s="1675"/>
      <c r="AB59" s="1675"/>
      <c r="AC59" s="1675"/>
      <c r="AD59" s="1675"/>
      <c r="AE59" s="1675"/>
      <c r="AF59" s="1675"/>
      <c r="AG59" s="1675"/>
      <c r="AH59" s="1675"/>
      <c r="AI59" s="1675"/>
      <c r="AK59" s="1674" t="str">
        <f>IFERROR(INDEX('別添３ '!BH:BH,1/LARGE(INDEX((OR('別添３ '!$J$16:$L$39&lt;&gt;"",'別添３ '!$J$16:$L$39&lt;&gt;"なし"))/ROW('別添３ '!$J$16:$L$39),0),ROW(A7))),"")</f>
        <v>夜間看護体制加算（Ⅰ）</v>
      </c>
      <c r="AL59" s="1674"/>
      <c r="AM59" s="1674"/>
      <c r="AN59" s="1674"/>
      <c r="AO59" s="1674"/>
      <c r="AP59" s="1674" t="str">
        <f>IFERROR(INDEX('別添３ '!BH:BH,1/LARGE(INDEX((OR('別添３ '!$J$16:$L$39&lt;&gt;"",'別添３ '!$J$16:$L$39&lt;&gt;"なし"))/ROW('別添３ '!$J$16:$L$39),0),ROW(A15))),"")</f>
        <v>看取り介護加算（Ⅰ）
（死亡日以前4日以上30日以下）</v>
      </c>
      <c r="AQ59" s="1674"/>
      <c r="AR59" s="1674"/>
      <c r="AS59" s="1674"/>
      <c r="AT59" s="1674"/>
      <c r="AU59" s="1674" t="str">
        <f>IFERROR(INDEX('別添３ '!BH:BH,1/LARGE(INDEX((OR('別添３ '!$J$16:$L$39&lt;&gt;"",'別添３ '!$J$16:$L$39&lt;&gt;"なし"))/ROW('別添３ '!$J$16:$L$39),0),ROW(A23))),"")</f>
        <v>サービス提供体制強化加算（Ⅰ）</v>
      </c>
      <c r="AV59" s="1674"/>
      <c r="AW59" s="1674"/>
      <c r="AX59" s="1674"/>
      <c r="AY59" s="1674"/>
      <c r="AZ59" s="1674" t="str">
        <f>IFERROR(INDEX('別添３ '!BH:BH,1/LARGE(INDEX((OR('別添３ '!$J$16:$L$39&lt;&gt;"",'別添３ '!$J$16:$L$39&lt;&gt;"なし"))/ROW('別添３ '!$J$16:$L$39),0),ROW(A31))),"")</f>
        <v/>
      </c>
      <c r="BA59" s="1674"/>
      <c r="BB59" s="1674"/>
      <c r="BC59" s="1674"/>
      <c r="BD59" s="1674"/>
    </row>
    <row r="60" spans="1:56" s="330" customFormat="1" ht="30" customHeight="1">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K60" s="1674" t="str">
        <f>IFERROR(INDEX('別添３ '!BH:BH,1/LARGE(INDEX((OR('別添３ '!$J$16:$L$39&lt;&gt;"",'別添３ '!$J$16:$L$39&lt;&gt;"なし"))/ROW('別添３ '!$J$16:$L$39),0),ROW(A8))),"")</f>
        <v>若年性認知症入居者受入加算</v>
      </c>
      <c r="AL60" s="1674"/>
      <c r="AM60" s="1674"/>
      <c r="AN60" s="1674"/>
      <c r="AO60" s="1674"/>
      <c r="AP60" s="1674" t="str">
        <f>IFERROR(INDEX('別添３ '!BH:BH,1/LARGE(INDEX((OR('別添３ '!$J$16:$L$39&lt;&gt;"",'別添３ '!$J$16:$L$39&lt;&gt;"なし"))/ROW('別添３ '!$J$16:$L$39),0),ROW(A16))),"")</f>
        <v>看取り介護加算（Ⅰ）
（死亡日以前2日又は3日）</v>
      </c>
      <c r="AQ60" s="1674"/>
      <c r="AR60" s="1674"/>
      <c r="AS60" s="1674"/>
      <c r="AT60" s="1674"/>
      <c r="AU60" s="1674" t="str">
        <f>IFERROR(INDEX('別添３ '!BH:BH,1/LARGE(INDEX((OR('別添３ '!$J$16:$L$39&lt;&gt;"",'別添３ '!$J$16:$L$39&lt;&gt;"なし"))/ROW('別添３ '!$J$16:$L$39),0),ROW(A24))),"")</f>
        <v>介護職員等処遇改善加算（Ⅰ）</v>
      </c>
      <c r="AV60" s="1674"/>
      <c r="AW60" s="1674"/>
      <c r="AX60" s="1674"/>
      <c r="AY60" s="1674"/>
      <c r="AZ60" s="1674" t="str">
        <f>IFERROR(INDEX('別添３ '!BH:BH,1/LARGE(INDEX((OR('別添３ '!$J$16:$L$39&lt;&gt;"",'別添３ '!$J$16:$L$39&lt;&gt;"なし"))/ROW('別添３ '!$J$16:$L$39),0),ROW(A32))),"")</f>
        <v/>
      </c>
      <c r="BA60" s="1674"/>
      <c r="BB60" s="1674"/>
      <c r="BC60" s="1674"/>
      <c r="BD60" s="1674"/>
    </row>
    <row r="61" spans="1:56" s="330" customFormat="1" ht="30"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J61" s="329"/>
    </row>
    <row r="62" spans="1:56" s="330" customFormat="1" ht="30"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J62" s="329"/>
    </row>
    <row r="63" spans="1:56" s="330" customFormat="1" ht="30"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J63" s="329"/>
    </row>
    <row r="64" spans="1:56" s="330" customFormat="1" ht="30"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J64" s="329"/>
    </row>
    <row r="65" spans="1:36" s="330" customFormat="1" ht="30"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I65" s="87"/>
      <c r="AJ65" s="87"/>
    </row>
    <row r="66" spans="1:36" s="330" customFormat="1" ht="30"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I66" s="87"/>
      <c r="AJ66" s="87"/>
    </row>
    <row r="67" spans="1:36" s="330" customFormat="1" ht="30"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I67" s="87"/>
      <c r="AJ67" s="87"/>
    </row>
    <row r="68" spans="1:36" s="330" customFormat="1" ht="30"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I68" s="87"/>
      <c r="AJ68" s="87"/>
    </row>
    <row r="69" spans="1:36" s="330" customFormat="1" ht="30" customHeight="1">
      <c r="K69" s="122"/>
    </row>
    <row r="70" spans="1:36" s="330" customFormat="1" ht="30" customHeight="1"/>
    <row r="71" spans="1:36" s="330" customFormat="1" ht="30" customHeight="1"/>
    <row r="72" spans="1:36" s="330" customFormat="1" ht="30" customHeight="1"/>
    <row r="73" spans="1:36" s="330" customFormat="1" ht="30" customHeight="1"/>
    <row r="74" spans="1:36" s="330" customFormat="1" ht="15.75" customHeight="1"/>
    <row r="75" spans="1:36" s="330" customFormat="1" ht="15.75" customHeight="1"/>
    <row r="76" spans="1:36" s="330" customFormat="1" ht="15.75" customHeight="1"/>
    <row r="77" spans="1:36" s="330" customFormat="1" ht="15.75" customHeight="1"/>
    <row r="78" spans="1:36" s="330" customFormat="1" ht="15.75" customHeight="1"/>
    <row r="79" spans="1:36" s="330" customFormat="1" ht="15.75" customHeight="1"/>
    <row r="80" spans="1:36" s="330" customFormat="1" ht="15.75" customHeight="1"/>
    <row r="81" spans="37:37" s="330" customFormat="1" ht="15.75" customHeight="1"/>
    <row r="82" spans="37:37" s="330" customFormat="1" ht="15.75" customHeight="1"/>
    <row r="83" spans="37:37" s="330" customFormat="1" ht="15.75" customHeight="1"/>
    <row r="84" spans="37:37" s="330" customFormat="1" ht="15.75" customHeight="1"/>
    <row r="85" spans="37:37" s="330" customFormat="1" ht="15.75" customHeight="1"/>
    <row r="86" spans="37:37" s="330" customFormat="1" ht="15.75" customHeight="1"/>
    <row r="87" spans="37:37" s="330" customFormat="1" ht="15.75" customHeight="1"/>
    <row r="88" spans="37:37" s="330" customFormat="1" ht="15.75" customHeight="1"/>
    <row r="89" spans="37:37" s="330" customFormat="1" ht="15.75" customHeight="1"/>
    <row r="90" spans="37:37" s="330" customFormat="1" ht="15.75" customHeight="1"/>
    <row r="91" spans="37:37" s="330" customFormat="1" ht="15.75" customHeight="1"/>
    <row r="92" spans="37:37" s="330" customFormat="1" ht="15.75" customHeight="1"/>
    <row r="93" spans="37:37" s="330" customFormat="1" ht="15.75" customHeight="1"/>
    <row r="94" spans="37:37" s="330" customFormat="1" ht="15.75" customHeight="1"/>
    <row r="95" spans="37:37" s="330" customFormat="1" ht="15.75" customHeight="1"/>
    <row r="96" spans="37:37" ht="15.75" customHeight="1">
      <c r="AK96" s="331" t="str">
        <f>IFERROR(INDEX('別添３ '!BD:BD,1/LARGE(INDEX((OR('別添３ '!$J$16:$L$39&lt;&gt;"",'別添３ '!$J$16:$L$39&lt;&gt;"なし"))/ROW('別添３ '!$J$16:$L$39),0),ROW(A39))),"")</f>
        <v/>
      </c>
    </row>
    <row r="97" spans="37:39" ht="15.75" customHeight="1">
      <c r="AK97" s="331" t="str">
        <f>IFERROR(INDEX('別添３ '!BD:BD,1/LARGE(INDEX((OR('別添３ '!$J$16:$L$39&lt;&gt;"",'別添３ '!$J$16:$L$39&lt;&gt;"なし"))/ROW('別添３ '!$J$16:$L$39),0),ROW(A40))),"")</f>
        <v/>
      </c>
    </row>
    <row r="98" spans="37:39" ht="15.75" customHeight="1">
      <c r="AK98" s="331" t="str">
        <f>IFERROR(INDEX('別添３ '!BD:BD,1/LARGE(INDEX((OR('別添３ '!$J$16:$L$39&lt;&gt;"",'別添３ '!$J$16:$L$39&lt;&gt;"なし"))/ROW('別添３ '!$J$16:$L$39),0),ROW(A41))),"")</f>
        <v/>
      </c>
    </row>
    <row r="99" spans="37:39" ht="15.75" customHeight="1">
      <c r="AK99" s="331" t="str">
        <f>IFERROR(INDEX('別添３ '!BD:BD,1/LARGE(INDEX((OR('別添３ '!$J$16:$L$39&lt;&gt;"",'別添３ '!$J$16:$L$39&lt;&gt;"なし"))/ROW('別添３ '!$J$16:$L$39),0),ROW(A42))),"")</f>
        <v/>
      </c>
      <c r="AM99" s="325" t="str">
        <f>IFERROR(INDEX('別添３ '!BD:BD,1/LARGE(INDEX((OR('別添３ '!$J$16:$L$39&lt;&gt;"",'別添３ '!$J$16:$L$39&lt;&gt;"なし"))/ROW('別添３ '!$J$16:$L$39),0),ROW(A42))),"")</f>
        <v/>
      </c>
    </row>
    <row r="100" spans="37:39" ht="15.75" customHeight="1">
      <c r="AK100" s="331" t="str">
        <f>IFERROR(INDEX('別添３ '!BD:BD,1/LARGE(INDEX((OR('別添３ '!$J$16:$L$39&lt;&gt;"",'別添３ '!$J$16:$L$39&lt;&gt;"なし"))/ROW('別添３ '!$J$16:$L$39),0),ROW(A43))),"")</f>
        <v/>
      </c>
      <c r="AM100" s="325" t="str">
        <f>IFERROR(INDEX('別添３ '!BD:BD,1/LARGE(INDEX((OR('別添３ '!$J$16:$L$39&lt;&gt;"",'別添３ '!$J$16:$L$39&lt;&gt;"なし"))/ROW('別添３ '!$J$16:$L$39),0),ROW(A43))),"")</f>
        <v/>
      </c>
    </row>
    <row r="101" spans="37:39" ht="15.75" customHeight="1">
      <c r="AK101" s="331" t="str">
        <f>IFERROR(INDEX('別添３ '!BD:BD,1/LARGE(INDEX((OR('別添３ '!$J$16:$L$39&lt;&gt;"",'別添３ '!$J$16:$L$39&lt;&gt;"なし"))/ROW('別添３ '!$J$16:$L$39),0),ROW(A44))),"")</f>
        <v/>
      </c>
      <c r="AM101" s="325" t="str">
        <f>IFERROR(INDEX('別添３ '!A:A,1/LARGE(INDEX((OR('別添３ '!J59:L82&lt;&gt;"",'別添３ '!J59:L82&lt;&gt;"なし"))/ROW('別添３ '!J59:L82),0),ROW(A44))),"")</f>
        <v/>
      </c>
    </row>
    <row r="102" spans="37:39" ht="15.75" customHeight="1">
      <c r="AK102" s="331" t="str">
        <f>IFERROR(INDEX('別添３ '!BD:BD,1/LARGE(INDEX((OR('別添３ '!$J$16:$L$39&lt;&gt;"",'別添３ '!$J$16:$L$39&lt;&gt;"なし"))/ROW('別添３ '!$J$16:$L$39),0),ROW(A45))),"")</f>
        <v/>
      </c>
      <c r="AM102" s="325" t="str">
        <f>IFERROR(INDEX('別添３ '!A:A,1/LARGE(INDEX((OR('別添３ '!J60:L83&lt;&gt;"",'別添３ '!J60:L83&lt;&gt;"なし"))/ROW('別添３ '!J60:L83),0),ROW(A45))),"")</f>
        <v/>
      </c>
    </row>
  </sheetData>
  <mergeCells count="392">
    <mergeCell ref="U32:Y32"/>
    <mergeCell ref="Z32:AD32"/>
    <mergeCell ref="AE32:AI32"/>
    <mergeCell ref="Z29:AD29"/>
    <mergeCell ref="AE29:AI29"/>
    <mergeCell ref="AE23:AI23"/>
    <mergeCell ref="Z24:AD24"/>
    <mergeCell ref="AE24:AI24"/>
    <mergeCell ref="U16:Y16"/>
    <mergeCell ref="Z16:AD16"/>
    <mergeCell ref="AE20:AI20"/>
    <mergeCell ref="Z21:AD21"/>
    <mergeCell ref="P30:T30"/>
    <mergeCell ref="U30:Y30"/>
    <mergeCell ref="Z30:AD30"/>
    <mergeCell ref="AE30:AI30"/>
    <mergeCell ref="P31:T31"/>
    <mergeCell ref="U31:Y31"/>
    <mergeCell ref="Z31:AD31"/>
    <mergeCell ref="AE31:AI31"/>
    <mergeCell ref="P29:T29"/>
    <mergeCell ref="U29:Y29"/>
    <mergeCell ref="P32:T32"/>
    <mergeCell ref="A8:I8"/>
    <mergeCell ref="AE27:AI27"/>
    <mergeCell ref="P28:T28"/>
    <mergeCell ref="U28:Y28"/>
    <mergeCell ref="Z28:AD28"/>
    <mergeCell ref="AE28:AI28"/>
    <mergeCell ref="A9:I9"/>
    <mergeCell ref="A10:I10"/>
    <mergeCell ref="P27:T27"/>
    <mergeCell ref="U27:Y27"/>
    <mergeCell ref="Z27:AD27"/>
    <mergeCell ref="A11:I11"/>
    <mergeCell ref="A12:I12"/>
    <mergeCell ref="AE25:AI25"/>
    <mergeCell ref="P26:T26"/>
    <mergeCell ref="U26:Y26"/>
    <mergeCell ref="Z26:AD26"/>
    <mergeCell ref="AE26:AI26"/>
    <mergeCell ref="A13:I13"/>
    <mergeCell ref="P22:T22"/>
    <mergeCell ref="U22:Y22"/>
    <mergeCell ref="Z22:AD22"/>
    <mergeCell ref="AE22:AI22"/>
    <mergeCell ref="Z14:AD14"/>
    <mergeCell ref="AE14:AI14"/>
    <mergeCell ref="P15:T15"/>
    <mergeCell ref="U15:Y15"/>
    <mergeCell ref="Z15:AD15"/>
    <mergeCell ref="AE15:AI15"/>
    <mergeCell ref="P19:T19"/>
    <mergeCell ref="U19:Y19"/>
    <mergeCell ref="Z19:AD19"/>
    <mergeCell ref="AE19:AI19"/>
    <mergeCell ref="P17:T17"/>
    <mergeCell ref="U17:Y17"/>
    <mergeCell ref="Z17:AD17"/>
    <mergeCell ref="AE16:AI16"/>
    <mergeCell ref="AE17:AI17"/>
    <mergeCell ref="P18:T18"/>
    <mergeCell ref="U18:Y18"/>
    <mergeCell ref="Z18:AD18"/>
    <mergeCell ref="AE18:AI18"/>
    <mergeCell ref="A34:I34"/>
    <mergeCell ref="AE7:AI7"/>
    <mergeCell ref="AE8:AI8"/>
    <mergeCell ref="P9:T9"/>
    <mergeCell ref="U9:Y9"/>
    <mergeCell ref="Z9:AD9"/>
    <mergeCell ref="AE9:AI9"/>
    <mergeCell ref="J19:M19"/>
    <mergeCell ref="N19:O19"/>
    <mergeCell ref="J20:M20"/>
    <mergeCell ref="N20:O20"/>
    <mergeCell ref="J21:M21"/>
    <mergeCell ref="N21:O21"/>
    <mergeCell ref="J22:M22"/>
    <mergeCell ref="N22:O22"/>
    <mergeCell ref="J23:M23"/>
    <mergeCell ref="N23:O23"/>
    <mergeCell ref="J24:M24"/>
    <mergeCell ref="N24:O24"/>
    <mergeCell ref="U13:Y13"/>
    <mergeCell ref="Z13:AD13"/>
    <mergeCell ref="AE13:AI13"/>
    <mergeCell ref="P14:T14"/>
    <mergeCell ref="U14:Y14"/>
    <mergeCell ref="P11:T11"/>
    <mergeCell ref="P16:T16"/>
    <mergeCell ref="U11:Y11"/>
    <mergeCell ref="J26:M26"/>
    <mergeCell ref="N26:O26"/>
    <mergeCell ref="J25:M25"/>
    <mergeCell ref="N25:O25"/>
    <mergeCell ref="P24:T24"/>
    <mergeCell ref="U24:Y24"/>
    <mergeCell ref="P12:T12"/>
    <mergeCell ref="U12:Y12"/>
    <mergeCell ref="P13:T13"/>
    <mergeCell ref="P20:T20"/>
    <mergeCell ref="U20:Y20"/>
    <mergeCell ref="P21:T21"/>
    <mergeCell ref="U21:Y21"/>
    <mergeCell ref="A17:I17"/>
    <mergeCell ref="A18:I18"/>
    <mergeCell ref="A19:I19"/>
    <mergeCell ref="A33:I33"/>
    <mergeCell ref="J28:M28"/>
    <mergeCell ref="N28:O28"/>
    <mergeCell ref="J29:M29"/>
    <mergeCell ref="N29:O29"/>
    <mergeCell ref="J30:M30"/>
    <mergeCell ref="N30:O30"/>
    <mergeCell ref="J31:M31"/>
    <mergeCell ref="N31:O31"/>
    <mergeCell ref="J33:M33"/>
    <mergeCell ref="N33:O33"/>
    <mergeCell ref="A28:I28"/>
    <mergeCell ref="A29:I29"/>
    <mergeCell ref="A30:I30"/>
    <mergeCell ref="A31:I31"/>
    <mergeCell ref="A32:I32"/>
    <mergeCell ref="A24:I24"/>
    <mergeCell ref="A25:I25"/>
    <mergeCell ref="A22:I22"/>
    <mergeCell ref="A23:I23"/>
    <mergeCell ref="A21:I21"/>
    <mergeCell ref="A14:I14"/>
    <mergeCell ref="J9:M9"/>
    <mergeCell ref="J34:M34"/>
    <mergeCell ref="AE3:AI3"/>
    <mergeCell ref="A4:I4"/>
    <mergeCell ref="P53:S53"/>
    <mergeCell ref="L53:O53"/>
    <mergeCell ref="AB53:AE53"/>
    <mergeCell ref="Z5:AD5"/>
    <mergeCell ref="AE5:AI5"/>
    <mergeCell ref="P6:T6"/>
    <mergeCell ref="U6:Y6"/>
    <mergeCell ref="Z6:AD6"/>
    <mergeCell ref="AE6:AI6"/>
    <mergeCell ref="AE35:AI35"/>
    <mergeCell ref="P36:T36"/>
    <mergeCell ref="U36:Y36"/>
    <mergeCell ref="Z36:AD36"/>
    <mergeCell ref="AE36:AI36"/>
    <mergeCell ref="U38:Y38"/>
    <mergeCell ref="Z38:AD38"/>
    <mergeCell ref="A35:I35"/>
    <mergeCell ref="U8:Y8"/>
    <mergeCell ref="Z8:AD8"/>
    <mergeCell ref="AE10:AI10"/>
    <mergeCell ref="U10:Y10"/>
    <mergeCell ref="P10:T10"/>
    <mergeCell ref="A36:I36"/>
    <mergeCell ref="P7:T7"/>
    <mergeCell ref="U7:Y7"/>
    <mergeCell ref="Z7:AD7"/>
    <mergeCell ref="P8:T8"/>
    <mergeCell ref="A3:I3"/>
    <mergeCell ref="J3:O3"/>
    <mergeCell ref="P3:T3"/>
    <mergeCell ref="U3:Y3"/>
    <mergeCell ref="Z3:AD3"/>
    <mergeCell ref="A20:I20"/>
    <mergeCell ref="A26:I26"/>
    <mergeCell ref="A27:I27"/>
    <mergeCell ref="Z10:AD10"/>
    <mergeCell ref="Z20:AD20"/>
    <mergeCell ref="P25:T25"/>
    <mergeCell ref="U25:Y25"/>
    <mergeCell ref="Z25:AD25"/>
    <mergeCell ref="P23:T23"/>
    <mergeCell ref="U23:Y23"/>
    <mergeCell ref="Z23:AD23"/>
    <mergeCell ref="AE41:AI41"/>
    <mergeCell ref="P42:T42"/>
    <mergeCell ref="U42:Y42"/>
    <mergeCell ref="A6:I6"/>
    <mergeCell ref="A7:I7"/>
    <mergeCell ref="AE4:AI4"/>
    <mergeCell ref="P5:T5"/>
    <mergeCell ref="U5:Y5"/>
    <mergeCell ref="A15:I15"/>
    <mergeCell ref="A16:I16"/>
    <mergeCell ref="N12:O12"/>
    <mergeCell ref="J13:M13"/>
    <mergeCell ref="N13:O13"/>
    <mergeCell ref="J14:M14"/>
    <mergeCell ref="N14:O14"/>
    <mergeCell ref="J15:M15"/>
    <mergeCell ref="N15:O15"/>
    <mergeCell ref="J16:M16"/>
    <mergeCell ref="N16:O16"/>
    <mergeCell ref="J10:M10"/>
    <mergeCell ref="N10:O10"/>
    <mergeCell ref="J11:M11"/>
    <mergeCell ref="N11:O11"/>
    <mergeCell ref="J12:M12"/>
    <mergeCell ref="D57:G57"/>
    <mergeCell ref="P33:T33"/>
    <mergeCell ref="U33:Y33"/>
    <mergeCell ref="Z33:AD33"/>
    <mergeCell ref="H54:K54"/>
    <mergeCell ref="H53:K53"/>
    <mergeCell ref="A49:AI49"/>
    <mergeCell ref="A50:AI50"/>
    <mergeCell ref="A52:AI52"/>
    <mergeCell ref="AB54:AE54"/>
    <mergeCell ref="P54:S54"/>
    <mergeCell ref="L54:O54"/>
    <mergeCell ref="Z42:AD42"/>
    <mergeCell ref="AE42:AI42"/>
    <mergeCell ref="J41:M41"/>
    <mergeCell ref="N41:O41"/>
    <mergeCell ref="J42:M42"/>
    <mergeCell ref="AE33:AI33"/>
    <mergeCell ref="P34:T34"/>
    <mergeCell ref="U34:Y34"/>
    <mergeCell ref="Z34:AD34"/>
    <mergeCell ref="AE34:AI34"/>
    <mergeCell ref="P35:T35"/>
    <mergeCell ref="U35:Y35"/>
    <mergeCell ref="P40:T40"/>
    <mergeCell ref="U40:Y40"/>
    <mergeCell ref="Z40:AD40"/>
    <mergeCell ref="AE40:AI40"/>
    <mergeCell ref="P38:T38"/>
    <mergeCell ref="P4:T4"/>
    <mergeCell ref="U4:Y4"/>
    <mergeCell ref="Z4:AD4"/>
    <mergeCell ref="H57:K57"/>
    <mergeCell ref="A5:I5"/>
    <mergeCell ref="Z35:AD35"/>
    <mergeCell ref="A48:I48"/>
    <mergeCell ref="A37:I37"/>
    <mergeCell ref="A38:I38"/>
    <mergeCell ref="A39:I39"/>
    <mergeCell ref="A40:I40"/>
    <mergeCell ref="A41:I41"/>
    <mergeCell ref="A42:I42"/>
    <mergeCell ref="A43:I43"/>
    <mergeCell ref="A44:I44"/>
    <mergeCell ref="A45:I45"/>
    <mergeCell ref="A46:I46"/>
    <mergeCell ref="A47:I47"/>
    <mergeCell ref="Z41:AD41"/>
    <mergeCell ref="J45:M45"/>
    <mergeCell ref="N45:O45"/>
    <mergeCell ref="J46:M46"/>
    <mergeCell ref="N46:O46"/>
    <mergeCell ref="P45:T45"/>
    <mergeCell ref="U45:Y45"/>
    <mergeCell ref="AE43:AI43"/>
    <mergeCell ref="P44:T44"/>
    <mergeCell ref="U44:Y44"/>
    <mergeCell ref="Z44:AD44"/>
    <mergeCell ref="AE44:AI44"/>
    <mergeCell ref="J43:M43"/>
    <mergeCell ref="N43:O43"/>
    <mergeCell ref="J44:M44"/>
    <mergeCell ref="N44:O44"/>
    <mergeCell ref="P43:T43"/>
    <mergeCell ref="U43:Y43"/>
    <mergeCell ref="N34:O34"/>
    <mergeCell ref="J35:M35"/>
    <mergeCell ref="N35:O35"/>
    <mergeCell ref="J4:M4"/>
    <mergeCell ref="N4:O4"/>
    <mergeCell ref="J5:M5"/>
    <mergeCell ref="N5:O5"/>
    <mergeCell ref="J6:M6"/>
    <mergeCell ref="N6:O6"/>
    <mergeCell ref="J7:M7"/>
    <mergeCell ref="N7:O7"/>
    <mergeCell ref="J8:M8"/>
    <mergeCell ref="N8:O8"/>
    <mergeCell ref="J32:O32"/>
    <mergeCell ref="N9:O9"/>
    <mergeCell ref="J17:M17"/>
    <mergeCell ref="N17:O17"/>
    <mergeCell ref="J18:M18"/>
    <mergeCell ref="N18:O18"/>
    <mergeCell ref="J27:M27"/>
    <mergeCell ref="N27:O27"/>
    <mergeCell ref="J36:M36"/>
    <mergeCell ref="N36:O36"/>
    <mergeCell ref="J47:M47"/>
    <mergeCell ref="N47:O47"/>
    <mergeCell ref="T53:W53"/>
    <mergeCell ref="X53:AA53"/>
    <mergeCell ref="T54:W54"/>
    <mergeCell ref="X54:AA54"/>
    <mergeCell ref="N42:O42"/>
    <mergeCell ref="Z43:AD43"/>
    <mergeCell ref="Z37:AD37"/>
    <mergeCell ref="J48:O48"/>
    <mergeCell ref="P47:T47"/>
    <mergeCell ref="U47:Y47"/>
    <mergeCell ref="Z47:AD47"/>
    <mergeCell ref="J37:O37"/>
    <mergeCell ref="P41:T41"/>
    <mergeCell ref="U41:Y41"/>
    <mergeCell ref="J38:M38"/>
    <mergeCell ref="N38:O38"/>
    <mergeCell ref="J39:M39"/>
    <mergeCell ref="J40:M40"/>
    <mergeCell ref="N40:O40"/>
    <mergeCell ref="N39:O39"/>
    <mergeCell ref="A55:C57"/>
    <mergeCell ref="A53:G54"/>
    <mergeCell ref="AF53:AI53"/>
    <mergeCell ref="AF54:AI54"/>
    <mergeCell ref="AF55:AI55"/>
    <mergeCell ref="AF56:AI56"/>
    <mergeCell ref="AF57:AI57"/>
    <mergeCell ref="AB57:AE57"/>
    <mergeCell ref="P57:S57"/>
    <mergeCell ref="L57:O57"/>
    <mergeCell ref="T55:W55"/>
    <mergeCell ref="X55:AA55"/>
    <mergeCell ref="T56:W56"/>
    <mergeCell ref="X56:AA56"/>
    <mergeCell ref="AB56:AE56"/>
    <mergeCell ref="AB55:AE55"/>
    <mergeCell ref="P55:S55"/>
    <mergeCell ref="P56:S56"/>
    <mergeCell ref="H56:K56"/>
    <mergeCell ref="H55:K55"/>
    <mergeCell ref="L56:O56"/>
    <mergeCell ref="L55:O55"/>
    <mergeCell ref="D55:G55"/>
    <mergeCell ref="D56:G56"/>
    <mergeCell ref="AE47:AI47"/>
    <mergeCell ref="Z45:AD45"/>
    <mergeCell ref="AE37:AI37"/>
    <mergeCell ref="AE21:AI21"/>
    <mergeCell ref="Z11:AD11"/>
    <mergeCell ref="AE11:AI11"/>
    <mergeCell ref="Z12:AD12"/>
    <mergeCell ref="AE12:AI12"/>
    <mergeCell ref="T57:W57"/>
    <mergeCell ref="X57:AA57"/>
    <mergeCell ref="AE48:AI48"/>
    <mergeCell ref="P48:AD48"/>
    <mergeCell ref="P37:T37"/>
    <mergeCell ref="U37:Y37"/>
    <mergeCell ref="AE45:AI45"/>
    <mergeCell ref="P46:T46"/>
    <mergeCell ref="U46:Y46"/>
    <mergeCell ref="Z46:AD46"/>
    <mergeCell ref="AE46:AI46"/>
    <mergeCell ref="AE38:AI38"/>
    <mergeCell ref="P39:T39"/>
    <mergeCell ref="U39:Y39"/>
    <mergeCell ref="Z39:AD39"/>
    <mergeCell ref="AE39:AI39"/>
    <mergeCell ref="AP53:AT53"/>
    <mergeCell ref="AU53:AY53"/>
    <mergeCell ref="AZ53:BD53"/>
    <mergeCell ref="AK54:AO54"/>
    <mergeCell ref="AP54:AT54"/>
    <mergeCell ref="AU54:AY54"/>
    <mergeCell ref="AZ54:BD54"/>
    <mergeCell ref="AK55:AO55"/>
    <mergeCell ref="AP55:AT55"/>
    <mergeCell ref="AU55:AY55"/>
    <mergeCell ref="AZ55:BD55"/>
    <mergeCell ref="AK53:AO53"/>
    <mergeCell ref="A58:AI59"/>
    <mergeCell ref="AK58:AO58"/>
    <mergeCell ref="AP58:AT58"/>
    <mergeCell ref="AU58:AY58"/>
    <mergeCell ref="AZ58:BD58"/>
    <mergeCell ref="AK59:AO59"/>
    <mergeCell ref="AP59:AT59"/>
    <mergeCell ref="AU59:AY59"/>
    <mergeCell ref="AZ59:BD59"/>
    <mergeCell ref="AP60:AT60"/>
    <mergeCell ref="AU60:AY60"/>
    <mergeCell ref="AZ60:BD60"/>
    <mergeCell ref="AP56:AT56"/>
    <mergeCell ref="AU56:AY56"/>
    <mergeCell ref="AZ56:BD56"/>
    <mergeCell ref="AK57:AO57"/>
    <mergeCell ref="AP57:AT57"/>
    <mergeCell ref="AU57:AY57"/>
    <mergeCell ref="AZ57:BD57"/>
    <mergeCell ref="AK56:AO56"/>
    <mergeCell ref="AK60:AO60"/>
  </mergeCells>
  <phoneticPr fontId="2"/>
  <dataValidations disablePrompts="1" count="2">
    <dataValidation type="list" allowBlank="1" showInputMessage="1" showErrorMessage="1" sqref="J48" xr:uid="{00000000-0002-0000-0B00-000000000000}">
      <formula1>"（Ⅰ）,（Ⅱ）,（Ⅲ）,（Ⅳ）,（Ⅴ）,なし"</formula1>
    </dataValidation>
    <dataValidation type="list" allowBlank="1" showInputMessage="1" showErrorMessage="1" sqref="N4:O31 N33:O36 N38:O47" xr:uid="{358A9347-5BF5-4488-AC9C-BFC9DF78E23C}">
      <formula1>"/日,/月,/回"</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51" max="3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8"/>
  <sheetViews>
    <sheetView tabSelected="1" view="pageBreakPreview" zoomScale="90" zoomScaleNormal="85" zoomScaleSheetLayoutView="90" workbookViewId="0"/>
  </sheetViews>
  <sheetFormatPr defaultColWidth="2.5" defaultRowHeight="21" customHeight="1"/>
  <cols>
    <col min="1" max="37" width="2.5" style="37" customWidth="1"/>
    <col min="38" max="40" width="2.5" style="40" customWidth="1"/>
    <col min="41" max="16384" width="2.5" style="37"/>
  </cols>
  <sheetData>
    <row r="1" spans="1:43" ht="21" customHeight="1">
      <c r="A1" s="77"/>
      <c r="B1" s="39" t="s">
        <v>367</v>
      </c>
      <c r="C1" s="39"/>
      <c r="D1" s="39"/>
      <c r="E1" s="39"/>
      <c r="F1" s="39"/>
      <c r="G1" s="39"/>
      <c r="H1" s="39"/>
      <c r="I1" s="39"/>
      <c r="J1" s="39"/>
      <c r="AL1" s="383" t="s">
        <v>707</v>
      </c>
      <c r="AM1" s="383"/>
      <c r="AN1" s="383"/>
      <c r="AO1" s="383"/>
      <c r="AP1" s="40"/>
      <c r="AQ1" s="40"/>
    </row>
    <row r="2" spans="1:43" ht="21" customHeight="1">
      <c r="A2" s="387" t="s">
        <v>391</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L2" s="383"/>
      <c r="AM2" s="383"/>
      <c r="AN2" s="383"/>
      <c r="AO2" s="383"/>
      <c r="AQ2" s="248" t="s">
        <v>727</v>
      </c>
    </row>
    <row r="3" spans="1:43" ht="21" customHeight="1" thickBot="1">
      <c r="A3" s="41"/>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L3" s="384"/>
      <c r="AM3" s="385"/>
      <c r="AN3" s="385"/>
      <c r="AO3" s="386"/>
      <c r="AP3" s="40"/>
    </row>
    <row r="4" spans="1:43" ht="21" customHeight="1">
      <c r="A4" s="41"/>
      <c r="B4" s="42"/>
      <c r="C4" s="42"/>
      <c r="D4" s="42"/>
      <c r="E4" s="42"/>
      <c r="F4" s="42"/>
      <c r="G4" s="42"/>
      <c r="H4" s="42"/>
      <c r="I4" s="42"/>
      <c r="J4" s="42"/>
      <c r="K4" s="42"/>
      <c r="L4" s="42"/>
      <c r="M4" s="42"/>
      <c r="N4" s="42"/>
      <c r="O4" s="42"/>
      <c r="P4" s="42"/>
      <c r="Q4" s="42"/>
      <c r="R4" s="42"/>
      <c r="S4" s="42"/>
      <c r="T4" s="42"/>
      <c r="U4" s="39"/>
      <c r="V4" s="39"/>
      <c r="W4" s="427" t="s">
        <v>59</v>
      </c>
      <c r="X4" s="428"/>
      <c r="Y4" s="428"/>
      <c r="Z4" s="428"/>
      <c r="AA4" s="428"/>
      <c r="AB4" s="424">
        <v>45383</v>
      </c>
      <c r="AC4" s="425"/>
      <c r="AD4" s="425"/>
      <c r="AE4" s="425"/>
      <c r="AF4" s="425"/>
      <c r="AG4" s="425"/>
      <c r="AH4" s="425"/>
      <c r="AI4" s="425"/>
      <c r="AJ4" s="426"/>
      <c r="AL4" s="347" t="str">
        <f>IF(AB4="","未記入","")</f>
        <v/>
      </c>
      <c r="AM4" s="347"/>
      <c r="AN4" s="347"/>
      <c r="AO4" s="347"/>
      <c r="AP4" s="234" t="s">
        <v>826</v>
      </c>
    </row>
    <row r="5" spans="1:43" ht="21" customHeight="1">
      <c r="A5" s="41"/>
      <c r="B5" s="42"/>
      <c r="C5" s="42"/>
      <c r="D5" s="42"/>
      <c r="E5" s="42"/>
      <c r="F5" s="42"/>
      <c r="G5" s="42"/>
      <c r="H5" s="42"/>
      <c r="I5" s="42"/>
      <c r="J5" s="42"/>
      <c r="K5" s="42"/>
      <c r="L5" s="42"/>
      <c r="M5" s="42"/>
      <c r="N5" s="42"/>
      <c r="O5" s="42"/>
      <c r="P5" s="42"/>
      <c r="Q5" s="42"/>
      <c r="R5" s="42"/>
      <c r="S5" s="42"/>
      <c r="T5" s="42"/>
      <c r="U5" s="39"/>
      <c r="V5" s="39"/>
      <c r="W5" s="429" t="s">
        <v>365</v>
      </c>
      <c r="X5" s="430"/>
      <c r="Y5" s="430"/>
      <c r="Z5" s="430"/>
      <c r="AA5" s="430"/>
      <c r="AB5" s="422" t="s">
        <v>783</v>
      </c>
      <c r="AC5" s="422"/>
      <c r="AD5" s="422"/>
      <c r="AE5" s="422"/>
      <c r="AF5" s="422"/>
      <c r="AG5" s="422"/>
      <c r="AH5" s="422"/>
      <c r="AI5" s="422"/>
      <c r="AJ5" s="423"/>
      <c r="AL5" s="347" t="str">
        <f>IF(AB5="","未記入","")</f>
        <v/>
      </c>
      <c r="AM5" s="347"/>
      <c r="AN5" s="347"/>
      <c r="AO5" s="347"/>
    </row>
    <row r="6" spans="1:43" ht="21" customHeight="1" thickBot="1">
      <c r="A6" s="10"/>
      <c r="B6" s="42"/>
      <c r="C6" s="42"/>
      <c r="D6" s="42"/>
      <c r="E6" s="42"/>
      <c r="F6" s="42"/>
      <c r="G6" s="42"/>
      <c r="H6" s="42"/>
      <c r="I6" s="42"/>
      <c r="J6" s="42"/>
      <c r="K6" s="42"/>
      <c r="L6" s="42"/>
      <c r="M6" s="42"/>
      <c r="N6" s="42"/>
      <c r="O6" s="42"/>
      <c r="P6" s="42"/>
      <c r="Q6" s="42"/>
      <c r="R6" s="42"/>
      <c r="S6" s="42"/>
      <c r="T6" s="42"/>
      <c r="U6" s="10"/>
      <c r="V6" s="10"/>
      <c r="W6" s="431" t="s">
        <v>58</v>
      </c>
      <c r="X6" s="432"/>
      <c r="Y6" s="432"/>
      <c r="Z6" s="432"/>
      <c r="AA6" s="432"/>
      <c r="AB6" s="416" t="s">
        <v>784</v>
      </c>
      <c r="AC6" s="416"/>
      <c r="AD6" s="416"/>
      <c r="AE6" s="416"/>
      <c r="AF6" s="416"/>
      <c r="AG6" s="416"/>
      <c r="AH6" s="416"/>
      <c r="AI6" s="416"/>
      <c r="AJ6" s="417"/>
      <c r="AL6" s="347" t="str">
        <f>IF(AB6="","未記入","")</f>
        <v/>
      </c>
      <c r="AM6" s="347"/>
      <c r="AN6" s="347"/>
      <c r="AO6" s="347"/>
    </row>
    <row r="7" spans="1:43" ht="22.5" customHeight="1" thickBot="1">
      <c r="A7" s="44" t="s">
        <v>68</v>
      </c>
      <c r="B7" s="44"/>
      <c r="C7" s="44"/>
      <c r="D7" s="44"/>
      <c r="E7" s="44"/>
      <c r="F7" s="44"/>
      <c r="G7" s="44"/>
      <c r="H7" s="44"/>
      <c r="I7" s="44"/>
      <c r="J7" s="44"/>
      <c r="K7" s="10"/>
      <c r="L7" s="10"/>
      <c r="M7" s="10"/>
      <c r="N7" s="10"/>
      <c r="O7" s="10"/>
      <c r="P7" s="10"/>
      <c r="Q7" s="10"/>
      <c r="R7" s="10"/>
      <c r="S7" s="10"/>
      <c r="T7" s="10"/>
      <c r="U7" s="10"/>
      <c r="V7" s="10"/>
      <c r="W7" s="10"/>
      <c r="X7" s="10"/>
      <c r="Y7" s="10"/>
      <c r="Z7" s="10"/>
      <c r="AA7" s="10"/>
      <c r="AB7" s="10"/>
      <c r="AC7" s="10"/>
      <c r="AD7" s="10"/>
      <c r="AE7" s="10"/>
      <c r="AF7" s="10"/>
      <c r="AG7" s="10"/>
      <c r="AH7" s="10"/>
      <c r="AI7" s="10"/>
      <c r="AJ7" s="10"/>
    </row>
    <row r="8" spans="1:43" ht="21" customHeight="1">
      <c r="A8" s="399"/>
      <c r="B8" s="408" t="s">
        <v>37</v>
      </c>
      <c r="C8" s="409"/>
      <c r="D8" s="409"/>
      <c r="E8" s="409"/>
      <c r="F8" s="409"/>
      <c r="G8" s="409"/>
      <c r="H8" s="409"/>
      <c r="I8" s="409"/>
      <c r="J8" s="409"/>
      <c r="K8" s="410"/>
      <c r="L8" s="406" t="s">
        <v>328</v>
      </c>
      <c r="M8" s="407"/>
      <c r="N8" s="407"/>
      <c r="O8" s="407"/>
      <c r="P8" s="375" t="s">
        <v>785</v>
      </c>
      <c r="Q8" s="375"/>
      <c r="R8" s="375"/>
      <c r="S8" s="375"/>
      <c r="T8" s="375"/>
      <c r="U8" s="375"/>
      <c r="V8" s="375"/>
      <c r="W8" s="375"/>
      <c r="X8" s="375"/>
      <c r="Y8" s="375"/>
      <c r="Z8" s="375"/>
      <c r="AA8" s="375"/>
      <c r="AB8" s="375"/>
      <c r="AC8" s="375"/>
      <c r="AD8" s="375"/>
      <c r="AE8" s="375"/>
      <c r="AF8" s="375"/>
      <c r="AG8" s="375"/>
      <c r="AH8" s="375"/>
      <c r="AI8" s="375"/>
      <c r="AJ8" s="376"/>
      <c r="AL8" s="347" t="str">
        <f>IF(P8="","未記入","")</f>
        <v/>
      </c>
      <c r="AM8" s="347"/>
      <c r="AN8" s="347"/>
      <c r="AO8" s="347"/>
    </row>
    <row r="9" spans="1:43" ht="21" customHeight="1">
      <c r="A9" s="399"/>
      <c r="B9" s="411"/>
      <c r="C9" s="412"/>
      <c r="D9" s="412"/>
      <c r="E9" s="412"/>
      <c r="F9" s="412"/>
      <c r="G9" s="412"/>
      <c r="H9" s="412"/>
      <c r="I9" s="412"/>
      <c r="J9" s="412"/>
      <c r="K9" s="413"/>
      <c r="L9" s="362" t="s">
        <v>786</v>
      </c>
      <c r="M9" s="363"/>
      <c r="N9" s="363"/>
      <c r="O9" s="363"/>
      <c r="P9" s="363"/>
      <c r="Q9" s="363"/>
      <c r="R9" s="363"/>
      <c r="S9" s="363"/>
      <c r="T9" s="363"/>
      <c r="U9" s="363"/>
      <c r="V9" s="363"/>
      <c r="W9" s="363"/>
      <c r="X9" s="363"/>
      <c r="Y9" s="363"/>
      <c r="Z9" s="363"/>
      <c r="AA9" s="363"/>
      <c r="AB9" s="363"/>
      <c r="AC9" s="363"/>
      <c r="AD9" s="363"/>
      <c r="AE9" s="363"/>
      <c r="AF9" s="363"/>
      <c r="AG9" s="363"/>
      <c r="AH9" s="363"/>
      <c r="AI9" s="363"/>
      <c r="AJ9" s="364"/>
      <c r="AL9" s="347" t="str">
        <f>IF(L9="","未記入","")</f>
        <v/>
      </c>
      <c r="AM9" s="347"/>
      <c r="AN9" s="347"/>
      <c r="AO9" s="347"/>
    </row>
    <row r="10" spans="1:43" ht="21" customHeight="1">
      <c r="A10" s="399"/>
      <c r="B10" s="390" t="s">
        <v>69</v>
      </c>
      <c r="C10" s="391"/>
      <c r="D10" s="391"/>
      <c r="E10" s="391"/>
      <c r="F10" s="391"/>
      <c r="G10" s="391"/>
      <c r="H10" s="391"/>
      <c r="I10" s="391"/>
      <c r="J10" s="391"/>
      <c r="K10" s="392"/>
      <c r="L10" s="418" t="s">
        <v>324</v>
      </c>
      <c r="M10" s="419"/>
      <c r="N10" s="381" t="s">
        <v>787</v>
      </c>
      <c r="O10" s="381"/>
      <c r="P10" s="381"/>
      <c r="Q10" s="381"/>
      <c r="R10" s="381"/>
      <c r="S10" s="381"/>
      <c r="T10" s="381"/>
      <c r="U10" s="381"/>
      <c r="V10" s="381"/>
      <c r="W10" s="381"/>
      <c r="X10" s="381"/>
      <c r="Y10" s="381"/>
      <c r="Z10" s="381"/>
      <c r="AA10" s="381"/>
      <c r="AB10" s="381"/>
      <c r="AC10" s="381"/>
      <c r="AD10" s="381"/>
      <c r="AE10" s="381"/>
      <c r="AF10" s="381"/>
      <c r="AG10" s="381"/>
      <c r="AH10" s="381"/>
      <c r="AI10" s="381"/>
      <c r="AJ10" s="382"/>
      <c r="AL10" s="347" t="str">
        <f>IF(N10="","未記入","")</f>
        <v/>
      </c>
      <c r="AM10" s="347"/>
      <c r="AN10" s="347"/>
      <c r="AO10" s="347"/>
    </row>
    <row r="11" spans="1:43" ht="21" customHeight="1">
      <c r="A11" s="399"/>
      <c r="B11" s="393"/>
      <c r="C11" s="394"/>
      <c r="D11" s="394"/>
      <c r="E11" s="394"/>
      <c r="F11" s="394"/>
      <c r="G11" s="394"/>
      <c r="H11" s="394"/>
      <c r="I11" s="394"/>
      <c r="J11" s="394"/>
      <c r="K11" s="395"/>
      <c r="L11" s="362" t="s">
        <v>788</v>
      </c>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4"/>
      <c r="AL11" s="347" t="str">
        <f>IF(L11="","未記入","")</f>
        <v/>
      </c>
      <c r="AM11" s="347"/>
      <c r="AN11" s="347"/>
      <c r="AO11" s="347"/>
      <c r="AP11" s="234"/>
    </row>
    <row r="12" spans="1:43" ht="21" customHeight="1">
      <c r="A12" s="399"/>
      <c r="B12" s="390" t="s">
        <v>70</v>
      </c>
      <c r="C12" s="391"/>
      <c r="D12" s="391"/>
      <c r="E12" s="391"/>
      <c r="F12" s="391"/>
      <c r="G12" s="391"/>
      <c r="H12" s="391"/>
      <c r="I12" s="391"/>
      <c r="J12" s="391"/>
      <c r="K12" s="392"/>
      <c r="L12" s="389" t="s">
        <v>318</v>
      </c>
      <c r="M12" s="360"/>
      <c r="N12" s="360"/>
      <c r="O12" s="360"/>
      <c r="P12" s="360"/>
      <c r="Q12" s="360"/>
      <c r="R12" s="360"/>
      <c r="S12" s="360"/>
      <c r="T12" s="361"/>
      <c r="U12" s="403" t="s">
        <v>789</v>
      </c>
      <c r="V12" s="404"/>
      <c r="W12" s="404"/>
      <c r="X12" s="404"/>
      <c r="Y12" s="404"/>
      <c r="Z12" s="404"/>
      <c r="AA12" s="404"/>
      <c r="AB12" s="404"/>
      <c r="AC12" s="404"/>
      <c r="AD12" s="404"/>
      <c r="AE12" s="404"/>
      <c r="AF12" s="404"/>
      <c r="AG12" s="404"/>
      <c r="AH12" s="404"/>
      <c r="AI12" s="404"/>
      <c r="AJ12" s="405"/>
      <c r="AL12" s="347" t="str">
        <f>IF(U12="","未記入","")</f>
        <v/>
      </c>
      <c r="AM12" s="347"/>
      <c r="AN12" s="347"/>
      <c r="AO12" s="347"/>
    </row>
    <row r="13" spans="1:43" ht="21" customHeight="1">
      <c r="A13" s="399"/>
      <c r="B13" s="396"/>
      <c r="C13" s="397"/>
      <c r="D13" s="397"/>
      <c r="E13" s="397"/>
      <c r="F13" s="397"/>
      <c r="G13" s="397"/>
      <c r="H13" s="397"/>
      <c r="I13" s="397"/>
      <c r="J13" s="397"/>
      <c r="K13" s="398"/>
      <c r="L13" s="389" t="s">
        <v>319</v>
      </c>
      <c r="M13" s="360"/>
      <c r="N13" s="360"/>
      <c r="O13" s="360"/>
      <c r="P13" s="360"/>
      <c r="Q13" s="360"/>
      <c r="R13" s="360"/>
      <c r="S13" s="360"/>
      <c r="T13" s="361"/>
      <c r="U13" s="420" t="s">
        <v>790</v>
      </c>
      <c r="V13" s="421"/>
      <c r="W13" s="421"/>
      <c r="X13" s="421"/>
      <c r="Y13" s="421"/>
      <c r="Z13" s="421"/>
      <c r="AA13" s="404"/>
      <c r="AB13" s="404"/>
      <c r="AC13" s="404"/>
      <c r="AD13" s="404"/>
      <c r="AE13" s="404"/>
      <c r="AF13" s="404"/>
      <c r="AG13" s="404"/>
      <c r="AH13" s="404"/>
      <c r="AI13" s="404"/>
      <c r="AJ13" s="405"/>
      <c r="AL13" s="347" t="str">
        <f>IF(U13="","未記入","")</f>
        <v/>
      </c>
      <c r="AM13" s="347"/>
      <c r="AN13" s="347"/>
      <c r="AO13" s="347"/>
    </row>
    <row r="14" spans="1:43" ht="21" customHeight="1">
      <c r="A14" s="399"/>
      <c r="B14" s="393"/>
      <c r="C14" s="394"/>
      <c r="D14" s="394"/>
      <c r="E14" s="394"/>
      <c r="F14" s="394"/>
      <c r="G14" s="394"/>
      <c r="H14" s="394"/>
      <c r="I14" s="394"/>
      <c r="J14" s="394"/>
      <c r="K14" s="395"/>
      <c r="L14" s="400" t="s">
        <v>71</v>
      </c>
      <c r="M14" s="401"/>
      <c r="N14" s="401"/>
      <c r="O14" s="401"/>
      <c r="P14" s="401"/>
      <c r="Q14" s="401"/>
      <c r="R14" s="401"/>
      <c r="S14" s="401"/>
      <c r="T14" s="402"/>
      <c r="U14" s="194" t="s">
        <v>325</v>
      </c>
      <c r="V14" s="193"/>
      <c r="W14" s="193"/>
      <c r="X14" s="414" t="s">
        <v>791</v>
      </c>
      <c r="Y14" s="414"/>
      <c r="Z14" s="414"/>
      <c r="AA14" s="414"/>
      <c r="AB14" s="414"/>
      <c r="AC14" s="414"/>
      <c r="AD14" s="414"/>
      <c r="AE14" s="414"/>
      <c r="AF14" s="414"/>
      <c r="AG14" s="414"/>
      <c r="AH14" s="414"/>
      <c r="AI14" s="414"/>
      <c r="AJ14" s="415"/>
      <c r="AL14" s="347" t="str">
        <f>IF(X14="","未記入","")</f>
        <v/>
      </c>
      <c r="AM14" s="347"/>
      <c r="AN14" s="347"/>
      <c r="AO14" s="347"/>
      <c r="AP14" s="37" t="s">
        <v>708</v>
      </c>
    </row>
    <row r="15" spans="1:43" ht="21" customHeight="1">
      <c r="A15" s="46"/>
      <c r="B15" s="359" t="s">
        <v>227</v>
      </c>
      <c r="C15" s="360"/>
      <c r="D15" s="360"/>
      <c r="E15" s="360"/>
      <c r="F15" s="360"/>
      <c r="G15" s="360"/>
      <c r="H15" s="360"/>
      <c r="I15" s="360"/>
      <c r="J15" s="360"/>
      <c r="K15" s="361"/>
      <c r="L15" s="378" t="s">
        <v>792</v>
      </c>
      <c r="M15" s="379"/>
      <c r="N15" s="379"/>
      <c r="O15" s="379"/>
      <c r="P15" s="379"/>
      <c r="Q15" s="379"/>
      <c r="R15" s="379"/>
      <c r="S15" s="379"/>
      <c r="T15" s="379"/>
      <c r="U15" s="379"/>
      <c r="V15" s="377" t="s">
        <v>323</v>
      </c>
      <c r="W15" s="377"/>
      <c r="X15" s="377"/>
      <c r="Y15" s="377"/>
      <c r="Z15" s="379" t="s">
        <v>793</v>
      </c>
      <c r="AA15" s="379"/>
      <c r="AB15" s="379"/>
      <c r="AC15" s="379"/>
      <c r="AD15" s="379"/>
      <c r="AE15" s="379"/>
      <c r="AF15" s="379"/>
      <c r="AG15" s="379"/>
      <c r="AH15" s="379"/>
      <c r="AI15" s="379"/>
      <c r="AJ15" s="380"/>
      <c r="AL15" s="347" t="str">
        <f>IF(OR(Z15="",L15=""),"未記入","")</f>
        <v/>
      </c>
      <c r="AM15" s="347"/>
      <c r="AN15" s="347"/>
      <c r="AO15" s="347"/>
    </row>
    <row r="16" spans="1:43" ht="21" customHeight="1">
      <c r="A16" s="47"/>
      <c r="B16" s="359" t="s">
        <v>72</v>
      </c>
      <c r="C16" s="360"/>
      <c r="D16" s="360"/>
      <c r="E16" s="360"/>
      <c r="F16" s="360"/>
      <c r="G16" s="360"/>
      <c r="H16" s="360"/>
      <c r="I16" s="360"/>
      <c r="J16" s="360"/>
      <c r="K16" s="361"/>
      <c r="L16" s="448" t="s">
        <v>795</v>
      </c>
      <c r="M16" s="449"/>
      <c r="N16" s="449"/>
      <c r="O16" s="449"/>
      <c r="P16" s="450" t="s">
        <v>794</v>
      </c>
      <c r="Q16" s="450"/>
      <c r="R16" s="450"/>
      <c r="S16" s="450"/>
      <c r="T16" s="450"/>
      <c r="U16" s="450"/>
      <c r="V16" s="450"/>
      <c r="W16" s="450"/>
      <c r="X16" s="450"/>
      <c r="Y16" s="450"/>
      <c r="Z16" s="450"/>
      <c r="AA16" s="450"/>
      <c r="AB16" s="450"/>
      <c r="AC16" s="450"/>
      <c r="AD16" s="450"/>
      <c r="AE16" s="450"/>
      <c r="AF16" s="450"/>
      <c r="AG16" s="450"/>
      <c r="AH16" s="450"/>
      <c r="AI16" s="450"/>
      <c r="AJ16" s="451"/>
      <c r="AL16" s="347" t="str">
        <f>IF(OR(P16="",L16=""),"未記入","")</f>
        <v/>
      </c>
      <c r="AM16" s="347"/>
      <c r="AN16" s="347"/>
      <c r="AO16" s="347"/>
      <c r="AP16" s="234" t="s">
        <v>827</v>
      </c>
    </row>
    <row r="17" spans="1:48" ht="21" customHeight="1">
      <c r="A17" s="47"/>
      <c r="B17" s="369" t="s">
        <v>73</v>
      </c>
      <c r="C17" s="370"/>
      <c r="D17" s="370"/>
      <c r="E17" s="370"/>
      <c r="F17" s="370"/>
      <c r="G17" s="370"/>
      <c r="H17" s="370"/>
      <c r="I17" s="370"/>
      <c r="J17" s="370"/>
      <c r="K17" s="371"/>
      <c r="L17" s="465" t="s">
        <v>709</v>
      </c>
      <c r="M17" s="466"/>
      <c r="N17" s="466"/>
      <c r="O17" s="466"/>
      <c r="P17" s="466"/>
      <c r="Q17" s="466"/>
      <c r="R17" s="466"/>
      <c r="S17" s="466"/>
      <c r="T17" s="467"/>
      <c r="U17" s="467"/>
      <c r="V17" s="467"/>
      <c r="W17" s="467"/>
      <c r="X17" s="467"/>
      <c r="Y17" s="467"/>
      <c r="Z17" s="467"/>
      <c r="AA17" s="467"/>
      <c r="AB17" s="467"/>
      <c r="AC17" s="467"/>
      <c r="AD17" s="467"/>
      <c r="AE17" s="467"/>
      <c r="AF17" s="467"/>
      <c r="AG17" s="467"/>
      <c r="AH17" s="467"/>
      <c r="AI17" s="467"/>
      <c r="AJ17" s="468"/>
      <c r="AL17" s="220"/>
      <c r="AM17" s="220"/>
      <c r="AN17" s="220"/>
      <c r="AO17" s="220"/>
    </row>
    <row r="18" spans="1:48" ht="21" customHeight="1" thickBot="1">
      <c r="A18" s="47"/>
      <c r="B18" s="462"/>
      <c r="C18" s="463"/>
      <c r="D18" s="463"/>
      <c r="E18" s="463"/>
      <c r="F18" s="463"/>
      <c r="G18" s="463"/>
      <c r="H18" s="463"/>
      <c r="I18" s="463"/>
      <c r="J18" s="463"/>
      <c r="K18" s="464"/>
      <c r="L18" s="444" t="s">
        <v>796</v>
      </c>
      <c r="M18" s="445"/>
      <c r="N18" s="445"/>
      <c r="O18" s="445"/>
      <c r="P18" s="445"/>
      <c r="Q18" s="445"/>
      <c r="R18" s="445"/>
      <c r="S18" s="445"/>
      <c r="T18" s="446"/>
      <c r="U18" s="446"/>
      <c r="V18" s="446"/>
      <c r="W18" s="446"/>
      <c r="X18" s="446"/>
      <c r="Y18" s="446"/>
      <c r="Z18" s="446"/>
      <c r="AA18" s="446"/>
      <c r="AB18" s="446"/>
      <c r="AC18" s="446"/>
      <c r="AD18" s="446"/>
      <c r="AE18" s="446"/>
      <c r="AF18" s="446"/>
      <c r="AG18" s="446"/>
      <c r="AH18" s="446"/>
      <c r="AI18" s="446"/>
      <c r="AJ18" s="447"/>
      <c r="AL18" s="347" t="str">
        <f>IF(L18="","未記入","")</f>
        <v/>
      </c>
      <c r="AM18" s="347"/>
      <c r="AN18" s="347"/>
      <c r="AO18" s="347"/>
      <c r="AP18" s="234" t="s">
        <v>828</v>
      </c>
    </row>
    <row r="19" spans="1:48" ht="21" customHeight="1">
      <c r="A19" s="8"/>
      <c r="B19" s="195"/>
      <c r="C19" s="195"/>
      <c r="D19" s="195"/>
      <c r="E19" s="195"/>
      <c r="F19" s="195"/>
      <c r="G19" s="195"/>
      <c r="H19" s="195"/>
      <c r="I19" s="195"/>
      <c r="J19" s="195"/>
      <c r="K19" s="195"/>
      <c r="L19" s="195"/>
      <c r="M19" s="195"/>
      <c r="N19" s="195"/>
      <c r="O19" s="195"/>
      <c r="P19" s="195"/>
      <c r="Q19" s="195"/>
      <c r="R19" s="195"/>
      <c r="S19" s="195"/>
      <c r="T19" s="3"/>
      <c r="U19" s="3"/>
      <c r="V19" s="3"/>
      <c r="W19" s="3"/>
      <c r="X19" s="3"/>
      <c r="Y19" s="3"/>
      <c r="Z19" s="3"/>
      <c r="AA19" s="3"/>
      <c r="AB19" s="3"/>
      <c r="AC19" s="3"/>
      <c r="AD19" s="3"/>
      <c r="AE19" s="3"/>
      <c r="AF19" s="3"/>
      <c r="AG19" s="3"/>
      <c r="AH19" s="3"/>
      <c r="AI19" s="3"/>
      <c r="AJ19" s="3"/>
      <c r="AK19" s="3"/>
      <c r="AL19" s="6"/>
      <c r="AP19" s="234" t="s">
        <v>829</v>
      </c>
    </row>
    <row r="20" spans="1:48" ht="21" customHeight="1">
      <c r="A20" s="48" t="s">
        <v>74</v>
      </c>
      <c r="B20" s="368" t="s">
        <v>307</v>
      </c>
      <c r="C20" s="368"/>
      <c r="D20" s="368"/>
      <c r="E20" s="368"/>
      <c r="F20" s="368"/>
      <c r="G20" s="368"/>
      <c r="H20" s="368"/>
      <c r="I20" s="368"/>
      <c r="J20" s="368"/>
      <c r="K20" s="368"/>
      <c r="L20" s="368"/>
      <c r="M20" s="368"/>
      <c r="N20" s="368"/>
      <c r="O20" s="368"/>
      <c r="P20" s="368"/>
      <c r="Q20" s="368"/>
      <c r="R20" s="368"/>
      <c r="S20" s="368"/>
      <c r="T20" s="368"/>
    </row>
    <row r="21" spans="1:48" ht="21" customHeight="1" thickBot="1">
      <c r="A21" s="48"/>
      <c r="B21" s="436" t="s">
        <v>77</v>
      </c>
      <c r="C21" s="436"/>
      <c r="D21" s="436"/>
      <c r="E21" s="436"/>
      <c r="F21" s="436"/>
      <c r="G21" s="436"/>
      <c r="H21" s="436"/>
      <c r="I21" s="436"/>
      <c r="J21" s="436"/>
      <c r="K21" s="436"/>
      <c r="L21" s="49"/>
      <c r="M21" s="49"/>
      <c r="N21" s="49"/>
      <c r="O21" s="49"/>
      <c r="P21" s="49"/>
      <c r="Q21" s="49"/>
      <c r="R21" s="49"/>
      <c r="S21" s="49"/>
      <c r="T21" s="49"/>
    </row>
    <row r="22" spans="1:48" ht="21" customHeight="1">
      <c r="A22" s="50"/>
      <c r="B22" s="408" t="s">
        <v>37</v>
      </c>
      <c r="C22" s="409"/>
      <c r="D22" s="409"/>
      <c r="E22" s="409"/>
      <c r="F22" s="409"/>
      <c r="G22" s="409"/>
      <c r="H22" s="409"/>
      <c r="I22" s="409"/>
      <c r="J22" s="409"/>
      <c r="K22" s="410"/>
      <c r="L22" s="406" t="s">
        <v>327</v>
      </c>
      <c r="M22" s="407"/>
      <c r="N22" s="407"/>
      <c r="O22" s="407"/>
      <c r="P22" s="375" t="s">
        <v>797</v>
      </c>
      <c r="Q22" s="375"/>
      <c r="R22" s="375"/>
      <c r="S22" s="375"/>
      <c r="T22" s="375"/>
      <c r="U22" s="375"/>
      <c r="V22" s="375"/>
      <c r="W22" s="375"/>
      <c r="X22" s="375"/>
      <c r="Y22" s="375"/>
      <c r="Z22" s="375"/>
      <c r="AA22" s="375"/>
      <c r="AB22" s="375"/>
      <c r="AC22" s="375"/>
      <c r="AD22" s="375"/>
      <c r="AE22" s="375"/>
      <c r="AF22" s="375"/>
      <c r="AG22" s="375"/>
      <c r="AH22" s="375"/>
      <c r="AI22" s="375"/>
      <c r="AJ22" s="376"/>
      <c r="AL22" s="347" t="str">
        <f>IF(P22="","未記入","")</f>
        <v/>
      </c>
      <c r="AM22" s="347"/>
      <c r="AN22" s="347"/>
      <c r="AO22" s="347"/>
    </row>
    <row r="23" spans="1:48" ht="21" customHeight="1">
      <c r="A23" s="50"/>
      <c r="B23" s="411"/>
      <c r="C23" s="412"/>
      <c r="D23" s="412"/>
      <c r="E23" s="412"/>
      <c r="F23" s="412"/>
      <c r="G23" s="412"/>
      <c r="H23" s="412"/>
      <c r="I23" s="412"/>
      <c r="J23" s="412"/>
      <c r="K23" s="413"/>
      <c r="L23" s="362" t="s">
        <v>798</v>
      </c>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4"/>
      <c r="AL23" s="347" t="str">
        <f>IF(L23="","未記入","")</f>
        <v/>
      </c>
      <c r="AM23" s="347"/>
      <c r="AN23" s="347"/>
      <c r="AO23" s="347"/>
      <c r="AP23" s="234" t="s">
        <v>830</v>
      </c>
    </row>
    <row r="24" spans="1:48" ht="21" customHeight="1">
      <c r="A24" s="50"/>
      <c r="B24" s="369" t="s">
        <v>279</v>
      </c>
      <c r="C24" s="370"/>
      <c r="D24" s="370"/>
      <c r="E24" s="370"/>
      <c r="F24" s="370"/>
      <c r="G24" s="370"/>
      <c r="H24" s="370"/>
      <c r="I24" s="370"/>
      <c r="J24" s="370"/>
      <c r="K24" s="371"/>
      <c r="L24" s="452" t="s">
        <v>778</v>
      </c>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4"/>
      <c r="AL24" s="347" t="str">
        <f>IF(L24="","未記入","")</f>
        <v/>
      </c>
      <c r="AM24" s="347"/>
      <c r="AN24" s="347"/>
      <c r="AO24" s="347"/>
      <c r="AP24" s="234"/>
    </row>
    <row r="25" spans="1:48" ht="21" customHeight="1">
      <c r="A25" s="50"/>
      <c r="B25" s="369" t="s">
        <v>226</v>
      </c>
      <c r="C25" s="370"/>
      <c r="D25" s="370"/>
      <c r="E25" s="370"/>
      <c r="F25" s="370"/>
      <c r="G25" s="370"/>
      <c r="H25" s="370"/>
      <c r="I25" s="370"/>
      <c r="J25" s="370"/>
      <c r="K25" s="371"/>
      <c r="L25" s="372" t="s">
        <v>799</v>
      </c>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4"/>
      <c r="AL25" s="347" t="str">
        <f>IF(COUNTIF(L24,"*有料老人*")=1,IF(L25="","未記入",""),"")</f>
        <v/>
      </c>
      <c r="AM25" s="347"/>
      <c r="AN25" s="347"/>
      <c r="AO25" s="347"/>
      <c r="AP25" s="234" t="s">
        <v>831</v>
      </c>
      <c r="AV25" s="240"/>
    </row>
    <row r="26" spans="1:48" ht="21" customHeight="1">
      <c r="A26" s="50"/>
      <c r="B26" s="369" t="s">
        <v>75</v>
      </c>
      <c r="C26" s="370"/>
      <c r="D26" s="370"/>
      <c r="E26" s="370"/>
      <c r="F26" s="370"/>
      <c r="G26" s="370"/>
      <c r="H26" s="370"/>
      <c r="I26" s="370"/>
      <c r="J26" s="370"/>
      <c r="K26" s="371"/>
      <c r="L26" s="418" t="s">
        <v>324</v>
      </c>
      <c r="M26" s="419"/>
      <c r="N26" s="381" t="s">
        <v>787</v>
      </c>
      <c r="O26" s="381"/>
      <c r="P26" s="381"/>
      <c r="Q26" s="381"/>
      <c r="R26" s="381"/>
      <c r="S26" s="381"/>
      <c r="T26" s="381"/>
      <c r="U26" s="381"/>
      <c r="V26" s="381"/>
      <c r="W26" s="381"/>
      <c r="X26" s="381"/>
      <c r="Y26" s="381"/>
      <c r="Z26" s="381"/>
      <c r="AA26" s="381"/>
      <c r="AB26" s="381"/>
      <c r="AC26" s="381"/>
      <c r="AD26" s="381"/>
      <c r="AE26" s="381"/>
      <c r="AF26" s="381"/>
      <c r="AG26" s="381"/>
      <c r="AH26" s="381"/>
      <c r="AI26" s="381"/>
      <c r="AJ26" s="382"/>
      <c r="AL26" s="347" t="str">
        <f>IF(N26="","未記入","")</f>
        <v/>
      </c>
      <c r="AM26" s="347"/>
      <c r="AN26" s="347"/>
      <c r="AO26" s="347"/>
    </row>
    <row r="27" spans="1:48" ht="21" customHeight="1">
      <c r="A27" s="50"/>
      <c r="B27" s="411"/>
      <c r="C27" s="412"/>
      <c r="D27" s="412"/>
      <c r="E27" s="412"/>
      <c r="F27" s="412"/>
      <c r="G27" s="412"/>
      <c r="H27" s="412"/>
      <c r="I27" s="412"/>
      <c r="J27" s="412"/>
      <c r="K27" s="413"/>
      <c r="L27" s="362" t="s">
        <v>788</v>
      </c>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4"/>
      <c r="AL27" s="347" t="str">
        <f>IF(L27="","未記入","")</f>
        <v/>
      </c>
      <c r="AM27" s="347"/>
      <c r="AN27" s="347"/>
      <c r="AO27" s="347"/>
    </row>
    <row r="28" spans="1:48" ht="21" customHeight="1">
      <c r="A28" s="50"/>
      <c r="B28" s="443" t="s">
        <v>280</v>
      </c>
      <c r="C28" s="401"/>
      <c r="D28" s="401"/>
      <c r="E28" s="401"/>
      <c r="F28" s="401"/>
      <c r="G28" s="401"/>
      <c r="H28" s="401"/>
      <c r="I28" s="401"/>
      <c r="J28" s="401"/>
      <c r="K28" s="361"/>
      <c r="L28" s="365" t="s">
        <v>800</v>
      </c>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7"/>
      <c r="AL28" s="347" t="str">
        <f>IF(L28="","未記入","")</f>
        <v/>
      </c>
      <c r="AM28" s="347"/>
      <c r="AN28" s="347"/>
      <c r="AO28" s="347"/>
    </row>
    <row r="29" spans="1:48" ht="21" customHeight="1">
      <c r="A29" s="50"/>
      <c r="B29" s="369" t="s">
        <v>70</v>
      </c>
      <c r="C29" s="370"/>
      <c r="D29" s="370"/>
      <c r="E29" s="370"/>
      <c r="F29" s="370"/>
      <c r="G29" s="370"/>
      <c r="H29" s="370"/>
      <c r="I29" s="370"/>
      <c r="J29" s="370"/>
      <c r="K29" s="371"/>
      <c r="L29" s="437" t="s">
        <v>318</v>
      </c>
      <c r="M29" s="438"/>
      <c r="N29" s="438"/>
      <c r="O29" s="438"/>
      <c r="P29" s="438"/>
      <c r="Q29" s="438"/>
      <c r="R29" s="438"/>
      <c r="S29" s="438"/>
      <c r="T29" s="439"/>
      <c r="U29" s="403" t="s">
        <v>789</v>
      </c>
      <c r="V29" s="404"/>
      <c r="W29" s="404"/>
      <c r="X29" s="404"/>
      <c r="Y29" s="404"/>
      <c r="Z29" s="404"/>
      <c r="AA29" s="404"/>
      <c r="AB29" s="404"/>
      <c r="AC29" s="404"/>
      <c r="AD29" s="404"/>
      <c r="AE29" s="404"/>
      <c r="AF29" s="404"/>
      <c r="AG29" s="404"/>
      <c r="AH29" s="404"/>
      <c r="AI29" s="404"/>
      <c r="AJ29" s="405"/>
      <c r="AL29" s="347" t="str">
        <f>IF(U29="","未記入","")</f>
        <v/>
      </c>
      <c r="AM29" s="347"/>
      <c r="AN29" s="347"/>
      <c r="AO29" s="347"/>
    </row>
    <row r="30" spans="1:48" ht="21" customHeight="1">
      <c r="A30" s="50"/>
      <c r="B30" s="411"/>
      <c r="C30" s="412"/>
      <c r="D30" s="412"/>
      <c r="E30" s="412"/>
      <c r="F30" s="412"/>
      <c r="G30" s="412"/>
      <c r="H30" s="412"/>
      <c r="I30" s="412"/>
      <c r="J30" s="412"/>
      <c r="K30" s="413"/>
      <c r="L30" s="485" t="s">
        <v>71</v>
      </c>
      <c r="M30" s="486"/>
      <c r="N30" s="486"/>
      <c r="O30" s="486"/>
      <c r="P30" s="486"/>
      <c r="Q30" s="486"/>
      <c r="R30" s="486"/>
      <c r="S30" s="486"/>
      <c r="T30" s="487"/>
      <c r="U30" s="194" t="s">
        <v>325</v>
      </c>
      <c r="V30" s="193"/>
      <c r="W30" s="193"/>
      <c r="X30" s="414" t="s">
        <v>791</v>
      </c>
      <c r="Y30" s="414"/>
      <c r="Z30" s="414"/>
      <c r="AA30" s="414"/>
      <c r="AB30" s="414"/>
      <c r="AC30" s="414"/>
      <c r="AD30" s="414"/>
      <c r="AE30" s="414"/>
      <c r="AF30" s="414"/>
      <c r="AG30" s="414"/>
      <c r="AH30" s="414"/>
      <c r="AI30" s="414"/>
      <c r="AJ30" s="415"/>
      <c r="AL30" s="347" t="str">
        <f>IF(X30="","未記入","")</f>
        <v/>
      </c>
      <c r="AM30" s="347"/>
      <c r="AN30" s="347"/>
      <c r="AO30" s="347"/>
      <c r="AP30" s="37" t="s">
        <v>708</v>
      </c>
    </row>
    <row r="31" spans="1:48" ht="21" customHeight="1">
      <c r="A31" s="50"/>
      <c r="B31" s="359" t="s">
        <v>271</v>
      </c>
      <c r="C31" s="360"/>
      <c r="D31" s="360"/>
      <c r="E31" s="360"/>
      <c r="F31" s="360"/>
      <c r="G31" s="360"/>
      <c r="H31" s="360"/>
      <c r="I31" s="360"/>
      <c r="J31" s="360"/>
      <c r="K31" s="361"/>
      <c r="L31" s="489" t="s">
        <v>801</v>
      </c>
      <c r="M31" s="490"/>
      <c r="N31" s="490"/>
      <c r="O31" s="490"/>
      <c r="P31" s="490"/>
      <c r="Q31" s="490"/>
      <c r="R31" s="490"/>
      <c r="S31" s="490"/>
      <c r="T31" s="490"/>
      <c r="U31" s="490"/>
      <c r="V31" s="490"/>
      <c r="W31" s="377" t="s">
        <v>323</v>
      </c>
      <c r="X31" s="377"/>
      <c r="Y31" s="377"/>
      <c r="Z31" s="377"/>
      <c r="AA31" s="366" t="s">
        <v>783</v>
      </c>
      <c r="AB31" s="366"/>
      <c r="AC31" s="366"/>
      <c r="AD31" s="366"/>
      <c r="AE31" s="366"/>
      <c r="AF31" s="366"/>
      <c r="AG31" s="366"/>
      <c r="AH31" s="366"/>
      <c r="AI31" s="366"/>
      <c r="AJ31" s="367"/>
      <c r="AL31" s="347" t="str">
        <f>IF(OR(AA31="",L31=""),"未記入","")</f>
        <v/>
      </c>
      <c r="AM31" s="347"/>
      <c r="AN31" s="347"/>
      <c r="AO31" s="347"/>
    </row>
    <row r="32" spans="1:48" ht="45" customHeight="1" thickBot="1">
      <c r="A32" s="50"/>
      <c r="B32" s="440" t="s">
        <v>517</v>
      </c>
      <c r="C32" s="441"/>
      <c r="D32" s="441"/>
      <c r="E32" s="441"/>
      <c r="F32" s="441"/>
      <c r="G32" s="441"/>
      <c r="H32" s="441"/>
      <c r="I32" s="441"/>
      <c r="J32" s="441"/>
      <c r="K32" s="442"/>
      <c r="L32" s="355" t="s">
        <v>795</v>
      </c>
      <c r="M32" s="356"/>
      <c r="N32" s="356"/>
      <c r="O32" s="356"/>
      <c r="P32" s="357" t="s">
        <v>802</v>
      </c>
      <c r="Q32" s="357"/>
      <c r="R32" s="357"/>
      <c r="S32" s="357"/>
      <c r="T32" s="357"/>
      <c r="U32" s="357"/>
      <c r="V32" s="357"/>
      <c r="W32" s="494" t="s">
        <v>326</v>
      </c>
      <c r="X32" s="494"/>
      <c r="Y32" s="494"/>
      <c r="Z32" s="494"/>
      <c r="AA32" s="355" t="s">
        <v>795</v>
      </c>
      <c r="AB32" s="356"/>
      <c r="AC32" s="356"/>
      <c r="AD32" s="356"/>
      <c r="AE32" s="357" t="s">
        <v>802</v>
      </c>
      <c r="AF32" s="357"/>
      <c r="AG32" s="357"/>
      <c r="AH32" s="357"/>
      <c r="AI32" s="357"/>
      <c r="AJ32" s="358"/>
      <c r="AL32" s="347" t="str">
        <f>IF(OR(P32="",L32=""),"未記入","")</f>
        <v/>
      </c>
      <c r="AM32" s="347"/>
      <c r="AN32" s="347"/>
      <c r="AO32" s="347"/>
      <c r="AP32" s="234"/>
    </row>
    <row r="33" spans="1:42" ht="21" customHeight="1">
      <c r="A33" s="50"/>
      <c r="B33" s="51"/>
      <c r="C33" s="51"/>
      <c r="D33" s="51"/>
      <c r="E33" s="51"/>
      <c r="F33" s="51"/>
      <c r="G33" s="51"/>
      <c r="H33" s="51"/>
      <c r="I33" s="51"/>
      <c r="J33" s="51"/>
      <c r="K33" s="51"/>
      <c r="L33" s="52"/>
      <c r="M33" s="52"/>
      <c r="N33" s="52"/>
      <c r="O33" s="52"/>
      <c r="P33" s="52"/>
      <c r="Q33" s="52"/>
      <c r="R33" s="52"/>
      <c r="S33" s="52"/>
      <c r="T33" s="53"/>
      <c r="U33" s="54"/>
      <c r="V33" s="54"/>
      <c r="W33" s="54"/>
      <c r="X33" s="54"/>
      <c r="Y33" s="54"/>
      <c r="Z33" s="54"/>
      <c r="AA33" s="6"/>
      <c r="AB33" s="6"/>
      <c r="AC33" s="6"/>
      <c r="AD33" s="6"/>
      <c r="AE33" s="6"/>
      <c r="AF33" s="6"/>
      <c r="AG33" s="6"/>
      <c r="AH33" s="6"/>
      <c r="AI33" s="6"/>
      <c r="AJ33" s="55"/>
    </row>
    <row r="34" spans="1:42" ht="21" customHeight="1" thickBot="1">
      <c r="A34" s="50"/>
      <c r="B34" s="488" t="s">
        <v>428</v>
      </c>
      <c r="C34" s="488"/>
      <c r="D34" s="488"/>
      <c r="E34" s="488"/>
      <c r="F34" s="488"/>
      <c r="G34" s="488"/>
      <c r="H34" s="488"/>
      <c r="I34" s="488"/>
      <c r="J34" s="488"/>
      <c r="K34" s="488"/>
      <c r="L34" s="488"/>
      <c r="M34" s="488"/>
      <c r="N34" s="488"/>
      <c r="O34" s="488"/>
      <c r="P34" s="488"/>
      <c r="Q34" s="488"/>
      <c r="R34" s="488"/>
      <c r="S34" s="488"/>
      <c r="T34" s="488"/>
      <c r="U34" s="56"/>
      <c r="V34" s="56"/>
      <c r="W34" s="56"/>
      <c r="X34" s="56"/>
      <c r="Y34" s="56"/>
      <c r="Z34" s="56"/>
      <c r="AA34" s="32"/>
      <c r="AB34" s="32"/>
      <c r="AC34" s="32"/>
      <c r="AD34" s="32"/>
      <c r="AE34" s="32"/>
      <c r="AF34" s="32"/>
      <c r="AG34" s="32"/>
      <c r="AH34" s="32"/>
      <c r="AI34" s="32"/>
      <c r="AJ34" s="57"/>
    </row>
    <row r="35" spans="1:42" ht="36" customHeight="1">
      <c r="A35" s="50"/>
      <c r="B35" s="480" t="s">
        <v>369</v>
      </c>
      <c r="C35" s="481"/>
      <c r="D35" s="481"/>
      <c r="E35" s="481"/>
      <c r="F35" s="481"/>
      <c r="G35" s="481"/>
      <c r="H35" s="481"/>
      <c r="I35" s="481"/>
      <c r="J35" s="481"/>
      <c r="K35" s="461"/>
      <c r="L35" s="482">
        <v>271234567</v>
      </c>
      <c r="M35" s="483"/>
      <c r="N35" s="483"/>
      <c r="O35" s="483"/>
      <c r="P35" s="483"/>
      <c r="Q35" s="483"/>
      <c r="R35" s="483"/>
      <c r="S35" s="483"/>
      <c r="T35" s="484"/>
      <c r="U35" s="459" t="s">
        <v>350</v>
      </c>
      <c r="V35" s="460"/>
      <c r="W35" s="460"/>
      <c r="X35" s="460"/>
      <c r="Y35" s="460"/>
      <c r="Z35" s="460"/>
      <c r="AA35" s="461"/>
      <c r="AB35" s="350" t="s">
        <v>803</v>
      </c>
      <c r="AC35" s="351"/>
      <c r="AD35" s="351"/>
      <c r="AE35" s="351"/>
      <c r="AF35" s="351"/>
      <c r="AG35" s="351"/>
      <c r="AH35" s="351"/>
      <c r="AI35" s="351"/>
      <c r="AJ35" s="352"/>
      <c r="AL35" s="347" t="str">
        <f>IF(OR(AB35="",L35=""),"未記入","")</f>
        <v/>
      </c>
      <c r="AM35" s="347"/>
      <c r="AN35" s="347"/>
      <c r="AO35" s="347"/>
      <c r="AP35" s="234" t="s">
        <v>832</v>
      </c>
    </row>
    <row r="36" spans="1:42" ht="36" customHeight="1">
      <c r="A36" s="50"/>
      <c r="B36" s="472" t="s">
        <v>359</v>
      </c>
      <c r="C36" s="473"/>
      <c r="D36" s="473"/>
      <c r="E36" s="473"/>
      <c r="F36" s="473"/>
      <c r="G36" s="473"/>
      <c r="H36" s="473"/>
      <c r="I36" s="473"/>
      <c r="J36" s="473"/>
      <c r="K36" s="474"/>
      <c r="L36" s="455" t="s">
        <v>807</v>
      </c>
      <c r="M36" s="456"/>
      <c r="N36" s="456"/>
      <c r="O36" s="456"/>
      <c r="P36" s="353" t="s">
        <v>1087</v>
      </c>
      <c r="Q36" s="353"/>
      <c r="R36" s="353"/>
      <c r="S36" s="353"/>
      <c r="T36" s="353"/>
      <c r="U36" s="353"/>
      <c r="V36" s="353"/>
      <c r="W36" s="353"/>
      <c r="X36" s="353"/>
      <c r="Y36" s="353"/>
      <c r="Z36" s="353"/>
      <c r="AA36" s="353"/>
      <c r="AB36" s="353"/>
      <c r="AC36" s="353"/>
      <c r="AD36" s="353"/>
      <c r="AE36" s="353"/>
      <c r="AF36" s="353"/>
      <c r="AG36" s="353"/>
      <c r="AH36" s="353"/>
      <c r="AI36" s="353"/>
      <c r="AJ36" s="354"/>
      <c r="AL36" s="347" t="str">
        <f>IF(OR(P36="",L36=""),"未記入","")</f>
        <v/>
      </c>
      <c r="AM36" s="347"/>
      <c r="AN36" s="347"/>
      <c r="AO36" s="347"/>
      <c r="AP36" s="234" t="s">
        <v>833</v>
      </c>
    </row>
    <row r="37" spans="1:42" ht="45" customHeight="1">
      <c r="A37" s="50"/>
      <c r="B37" s="469" t="s">
        <v>281</v>
      </c>
      <c r="C37" s="470"/>
      <c r="D37" s="470"/>
      <c r="E37" s="470"/>
      <c r="F37" s="470"/>
      <c r="G37" s="470"/>
      <c r="H37" s="470"/>
      <c r="I37" s="470"/>
      <c r="J37" s="470"/>
      <c r="K37" s="471"/>
      <c r="L37" s="475" t="s">
        <v>804</v>
      </c>
      <c r="M37" s="476"/>
      <c r="N37" s="476"/>
      <c r="O37" s="476"/>
      <c r="P37" s="476"/>
      <c r="Q37" s="476"/>
      <c r="R37" s="476"/>
      <c r="S37" s="476"/>
      <c r="T37" s="476"/>
      <c r="U37" s="477" t="s">
        <v>341</v>
      </c>
      <c r="V37" s="478"/>
      <c r="W37" s="478"/>
      <c r="X37" s="478"/>
      <c r="Y37" s="478"/>
      <c r="Z37" s="478"/>
      <c r="AA37" s="479"/>
      <c r="AB37" s="491" t="s">
        <v>803</v>
      </c>
      <c r="AC37" s="492"/>
      <c r="AD37" s="492"/>
      <c r="AE37" s="492"/>
      <c r="AF37" s="492"/>
      <c r="AG37" s="492"/>
      <c r="AH37" s="492"/>
      <c r="AI37" s="492"/>
      <c r="AJ37" s="493"/>
      <c r="AL37" s="347" t="str">
        <f>IF(OR(AB37="",L37=""),"未記入","")</f>
        <v/>
      </c>
      <c r="AM37" s="347"/>
      <c r="AN37" s="347"/>
      <c r="AO37" s="347"/>
      <c r="AP37" s="234" t="s">
        <v>834</v>
      </c>
    </row>
    <row r="38" spans="1:42" ht="45" customHeight="1" thickBot="1">
      <c r="A38" s="50"/>
      <c r="B38" s="433" t="s">
        <v>360</v>
      </c>
      <c r="C38" s="434"/>
      <c r="D38" s="434"/>
      <c r="E38" s="434"/>
      <c r="F38" s="434"/>
      <c r="G38" s="434"/>
      <c r="H38" s="434"/>
      <c r="I38" s="434"/>
      <c r="J38" s="434"/>
      <c r="K38" s="435"/>
      <c r="L38" s="457" t="s">
        <v>807</v>
      </c>
      <c r="M38" s="458"/>
      <c r="N38" s="458"/>
      <c r="O38" s="458"/>
      <c r="P38" s="348" t="s">
        <v>1087</v>
      </c>
      <c r="Q38" s="348"/>
      <c r="R38" s="348"/>
      <c r="S38" s="348"/>
      <c r="T38" s="348"/>
      <c r="U38" s="348"/>
      <c r="V38" s="348"/>
      <c r="W38" s="348"/>
      <c r="X38" s="348"/>
      <c r="Y38" s="348"/>
      <c r="Z38" s="348"/>
      <c r="AA38" s="348"/>
      <c r="AB38" s="348"/>
      <c r="AC38" s="348"/>
      <c r="AD38" s="348"/>
      <c r="AE38" s="348"/>
      <c r="AF38" s="348"/>
      <c r="AG38" s="348"/>
      <c r="AH38" s="348"/>
      <c r="AI38" s="348"/>
      <c r="AJ38" s="349"/>
      <c r="AL38" s="347" t="str">
        <f>IF(OR(P38="",L38=""),"未記入","")</f>
        <v/>
      </c>
      <c r="AM38" s="347"/>
      <c r="AN38" s="347"/>
      <c r="AO38" s="347"/>
      <c r="AP38" s="37" t="s">
        <v>835</v>
      </c>
    </row>
  </sheetData>
  <sheetProtection algorithmName="SHA-512" hashValue="ysfgzMIn6C3j2JYa25PXJ0DwQiikCix5ZzihecA7Cx9os0mBMjRETwYP5pnt9NjDYk5IdF6FbHG2a71mZTTrOA==" saltValue="cuIITbkWqyQCcRcLXw8F6g==" spinCount="100000" sheet="1" objects="1" scenarios="1" formatCells="0" formatRows="0"/>
  <mergeCells count="109">
    <mergeCell ref="B36:K36"/>
    <mergeCell ref="L37:T37"/>
    <mergeCell ref="U37:AA37"/>
    <mergeCell ref="B29:K30"/>
    <mergeCell ref="B35:K35"/>
    <mergeCell ref="X30:AJ30"/>
    <mergeCell ref="L35:T35"/>
    <mergeCell ref="L30:T30"/>
    <mergeCell ref="AA31:AJ31"/>
    <mergeCell ref="B34:T34"/>
    <mergeCell ref="W31:Z31"/>
    <mergeCell ref="L31:V31"/>
    <mergeCell ref="AB37:AJ37"/>
    <mergeCell ref="L32:O32"/>
    <mergeCell ref="P32:V32"/>
    <mergeCell ref="W32:Z32"/>
    <mergeCell ref="B38:K38"/>
    <mergeCell ref="B16:K16"/>
    <mergeCell ref="B21:K21"/>
    <mergeCell ref="B26:K27"/>
    <mergeCell ref="L27:AJ27"/>
    <mergeCell ref="B31:K31"/>
    <mergeCell ref="U29:AJ29"/>
    <mergeCell ref="L29:T29"/>
    <mergeCell ref="B32:K32"/>
    <mergeCell ref="B22:K23"/>
    <mergeCell ref="B28:K28"/>
    <mergeCell ref="L22:O22"/>
    <mergeCell ref="L18:AJ18"/>
    <mergeCell ref="L16:O16"/>
    <mergeCell ref="P16:AJ16"/>
    <mergeCell ref="B25:K25"/>
    <mergeCell ref="L24:AJ24"/>
    <mergeCell ref="L36:O36"/>
    <mergeCell ref="L38:O38"/>
    <mergeCell ref="U35:AA35"/>
    <mergeCell ref="L26:M26"/>
    <mergeCell ref="B17:K18"/>
    <mergeCell ref="L17:AJ17"/>
    <mergeCell ref="B37:K37"/>
    <mergeCell ref="A2:AJ2"/>
    <mergeCell ref="L12:T12"/>
    <mergeCell ref="B10:K11"/>
    <mergeCell ref="B12:K14"/>
    <mergeCell ref="A8:A14"/>
    <mergeCell ref="L14:T14"/>
    <mergeCell ref="L13:T13"/>
    <mergeCell ref="U12:AJ12"/>
    <mergeCell ref="L9:AJ9"/>
    <mergeCell ref="L11:AJ11"/>
    <mergeCell ref="L8:O8"/>
    <mergeCell ref="B8:K9"/>
    <mergeCell ref="X14:AJ14"/>
    <mergeCell ref="AB6:AJ6"/>
    <mergeCell ref="L10:M10"/>
    <mergeCell ref="N10:AJ10"/>
    <mergeCell ref="P8:AJ8"/>
    <mergeCell ref="U13:AJ13"/>
    <mergeCell ref="AB5:AJ5"/>
    <mergeCell ref="AB4:AJ4"/>
    <mergeCell ref="W4:AA4"/>
    <mergeCell ref="W5:AA5"/>
    <mergeCell ref="W6:AA6"/>
    <mergeCell ref="AL1:AO2"/>
    <mergeCell ref="AL3:AO3"/>
    <mergeCell ref="AL4:AO4"/>
    <mergeCell ref="AL22:AO22"/>
    <mergeCell ref="AL23:AO23"/>
    <mergeCell ref="AL5:AO5"/>
    <mergeCell ref="AL6:AO6"/>
    <mergeCell ref="AL8:AO8"/>
    <mergeCell ref="AL9:AO9"/>
    <mergeCell ref="AL10:AO10"/>
    <mergeCell ref="AL11:AO11"/>
    <mergeCell ref="AL12:AO12"/>
    <mergeCell ref="AL13:AO13"/>
    <mergeCell ref="AL14:AO14"/>
    <mergeCell ref="AL15:AO15"/>
    <mergeCell ref="AL16:AO16"/>
    <mergeCell ref="AL18:AO18"/>
    <mergeCell ref="B15:K15"/>
    <mergeCell ref="AL24:AO24"/>
    <mergeCell ref="AL25:AO25"/>
    <mergeCell ref="AL26:AO26"/>
    <mergeCell ref="AL27:AO27"/>
    <mergeCell ref="AL28:AO28"/>
    <mergeCell ref="L23:AJ23"/>
    <mergeCell ref="L28:AJ28"/>
    <mergeCell ref="B20:T20"/>
    <mergeCell ref="B24:K24"/>
    <mergeCell ref="L25:AJ25"/>
    <mergeCell ref="P22:AJ22"/>
    <mergeCell ref="V15:Y15"/>
    <mergeCell ref="L15:U15"/>
    <mergeCell ref="Z15:AJ15"/>
    <mergeCell ref="N26:AJ26"/>
    <mergeCell ref="AL29:AO29"/>
    <mergeCell ref="AL37:AO37"/>
    <mergeCell ref="P38:AJ38"/>
    <mergeCell ref="AL38:AO38"/>
    <mergeCell ref="AL30:AO30"/>
    <mergeCell ref="AL31:AO31"/>
    <mergeCell ref="AL32:AO32"/>
    <mergeCell ref="AL35:AO35"/>
    <mergeCell ref="AB35:AJ35"/>
    <mergeCell ref="AL36:AO36"/>
    <mergeCell ref="P36:AJ36"/>
    <mergeCell ref="AA32:AD32"/>
    <mergeCell ref="AE32:AJ32"/>
  </mergeCells>
  <phoneticPr fontId="2"/>
  <dataValidations count="3">
    <dataValidation type="list" allowBlank="1" showInputMessage="1" showErrorMessage="1" sqref="L36:O36 L32:O32 AA32:AD32 L16:O16 L38:O38" xr:uid="{00000000-0002-0000-0000-000000000000}">
      <formula1>"昭和,平成,令和"</formula1>
    </dataValidation>
    <dataValidation type="list" allowBlank="1" showInputMessage="1" showErrorMessage="1" sqref="L24:AJ24" xr:uid="{00000000-0002-0000-0000-000001000000}">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L25:AJ25" xr:uid="{00000000-0002-0000-0000-000002000000}">
      <formula1>"介護付（一般型特定施設入居者生活介護を提供する場合）,住宅型"</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3" max="33" man="1"/>
  </rowBreaks>
  <ignoredErrors>
    <ignoredError sqref="AL10 AL2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37"/>
  <sheetViews>
    <sheetView view="pageBreakPreview" zoomScale="90" zoomScaleNormal="85" zoomScaleSheetLayoutView="90" workbookViewId="0"/>
  </sheetViews>
  <sheetFormatPr defaultColWidth="2.5" defaultRowHeight="22.5" customHeight="1"/>
  <cols>
    <col min="1" max="1" width="2.5" style="50" customWidth="1"/>
    <col min="2" max="4" width="2.5" style="3" customWidth="1"/>
    <col min="5" max="36" width="2.5" style="37"/>
    <col min="37" max="37" width="2.5" style="37" customWidth="1"/>
    <col min="38" max="16384" width="2.5" style="37"/>
  </cols>
  <sheetData>
    <row r="1" spans="1:46" ht="21" customHeight="1" thickBot="1">
      <c r="A1" s="8" t="s">
        <v>78</v>
      </c>
      <c r="B1" s="508" t="s">
        <v>82</v>
      </c>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L1" s="325" t="s">
        <v>727</v>
      </c>
      <c r="AP1" s="325"/>
    </row>
    <row r="2" spans="1:46" ht="21" customHeight="1">
      <c r="B2" s="512" t="s">
        <v>79</v>
      </c>
      <c r="C2" s="513"/>
      <c r="D2" s="513"/>
      <c r="E2" s="536" t="s">
        <v>228</v>
      </c>
      <c r="F2" s="537"/>
      <c r="G2" s="537"/>
      <c r="H2" s="537"/>
      <c r="I2" s="537"/>
      <c r="J2" s="537"/>
      <c r="K2" s="538"/>
      <c r="L2" s="545" t="s">
        <v>805</v>
      </c>
      <c r="M2" s="546"/>
      <c r="N2" s="547"/>
      <c r="O2" s="551" t="s">
        <v>229</v>
      </c>
      <c r="P2" s="552"/>
      <c r="Q2" s="553"/>
      <c r="R2" s="556" t="s">
        <v>806</v>
      </c>
      <c r="S2" s="557"/>
      <c r="T2" s="558"/>
      <c r="U2" s="509" t="s">
        <v>317</v>
      </c>
      <c r="V2" s="510"/>
      <c r="W2" s="510"/>
      <c r="X2" s="510"/>
      <c r="Y2" s="510"/>
      <c r="Z2" s="511"/>
      <c r="AA2" s="556" t="s">
        <v>806</v>
      </c>
      <c r="AB2" s="557"/>
      <c r="AC2" s="557"/>
      <c r="AD2" s="58"/>
      <c r="AE2" s="58"/>
      <c r="AF2" s="58"/>
      <c r="AG2" s="58"/>
      <c r="AH2" s="58"/>
      <c r="AI2" s="58"/>
      <c r="AJ2" s="59"/>
      <c r="AL2" s="347" t="str">
        <f>IF(OR(L2="",R2="",AA2=""),"未記入","")</f>
        <v/>
      </c>
      <c r="AM2" s="347"/>
      <c r="AN2" s="347"/>
      <c r="AO2" s="347"/>
      <c r="AP2" s="233" t="s">
        <v>824</v>
      </c>
    </row>
    <row r="3" spans="1:46" ht="21" customHeight="1">
      <c r="B3" s="514"/>
      <c r="C3" s="515"/>
      <c r="D3" s="515"/>
      <c r="E3" s="539" t="s">
        <v>238</v>
      </c>
      <c r="F3" s="540"/>
      <c r="G3" s="540"/>
      <c r="H3" s="540"/>
      <c r="I3" s="540"/>
      <c r="J3" s="540"/>
      <c r="K3" s="541"/>
      <c r="L3" s="448" t="s">
        <v>795</v>
      </c>
      <c r="M3" s="449"/>
      <c r="N3" s="449"/>
      <c r="O3" s="450" t="s">
        <v>808</v>
      </c>
      <c r="P3" s="450"/>
      <c r="Q3" s="450"/>
      <c r="R3" s="450"/>
      <c r="S3" s="450"/>
      <c r="T3" s="450"/>
      <c r="U3" s="450"/>
      <c r="V3" s="450"/>
      <c r="W3" s="450"/>
      <c r="X3" s="559" t="s">
        <v>278</v>
      </c>
      <c r="Y3" s="559"/>
      <c r="Z3" s="559"/>
      <c r="AA3" s="449" t="s">
        <v>807</v>
      </c>
      <c r="AB3" s="449"/>
      <c r="AC3" s="449"/>
      <c r="AD3" s="450" t="s">
        <v>809</v>
      </c>
      <c r="AE3" s="450"/>
      <c r="AF3" s="450"/>
      <c r="AG3" s="450"/>
      <c r="AH3" s="450"/>
      <c r="AI3" s="450"/>
      <c r="AJ3" s="451"/>
      <c r="AL3" s="347" t="str">
        <f>IF(OR(L3="",O3="",AA3="",AD3=""),"未記入","")</f>
        <v/>
      </c>
      <c r="AM3" s="347"/>
      <c r="AN3" s="347"/>
      <c r="AO3" s="347"/>
      <c r="AP3" s="233" t="s">
        <v>825</v>
      </c>
    </row>
    <row r="4" spans="1:46" ht="21" customHeight="1">
      <c r="B4" s="516"/>
      <c r="C4" s="517"/>
      <c r="D4" s="517"/>
      <c r="E4" s="523" t="s">
        <v>84</v>
      </c>
      <c r="F4" s="524"/>
      <c r="G4" s="524"/>
      <c r="H4" s="524"/>
      <c r="I4" s="524"/>
      <c r="J4" s="524"/>
      <c r="K4" s="525"/>
      <c r="L4" s="554">
        <v>3000</v>
      </c>
      <c r="M4" s="555"/>
      <c r="N4" s="555"/>
      <c r="O4" s="555"/>
      <c r="P4" s="555"/>
      <c r="Q4" s="555"/>
      <c r="R4" s="60" t="s">
        <v>230</v>
      </c>
      <c r="S4" s="60"/>
      <c r="T4" s="60"/>
      <c r="U4" s="60"/>
      <c r="V4" s="60"/>
      <c r="W4" s="60"/>
      <c r="X4" s="60"/>
      <c r="Y4" s="60"/>
      <c r="Z4" s="60"/>
      <c r="AA4" s="60"/>
      <c r="AB4" s="60"/>
      <c r="AC4" s="60"/>
      <c r="AD4" s="60"/>
      <c r="AE4" s="60"/>
      <c r="AF4" s="60"/>
      <c r="AG4" s="60"/>
      <c r="AH4" s="60"/>
      <c r="AI4" s="60"/>
      <c r="AJ4" s="61"/>
      <c r="AL4" s="347" t="str">
        <f>IF(L4="","未記入","")</f>
        <v/>
      </c>
      <c r="AM4" s="347"/>
      <c r="AN4" s="347"/>
      <c r="AO4" s="347"/>
    </row>
    <row r="5" spans="1:46" ht="21" customHeight="1">
      <c r="B5" s="518" t="s">
        <v>80</v>
      </c>
      <c r="C5" s="519"/>
      <c r="D5" s="520"/>
      <c r="E5" s="523" t="s">
        <v>228</v>
      </c>
      <c r="F5" s="524"/>
      <c r="G5" s="524"/>
      <c r="H5" s="524"/>
      <c r="I5" s="524"/>
      <c r="J5" s="524"/>
      <c r="K5" s="525"/>
      <c r="L5" s="548" t="s">
        <v>805</v>
      </c>
      <c r="M5" s="549"/>
      <c r="N5" s="550"/>
      <c r="O5" s="389" t="s">
        <v>229</v>
      </c>
      <c r="P5" s="360"/>
      <c r="Q5" s="361"/>
      <c r="R5" s="448" t="s">
        <v>806</v>
      </c>
      <c r="S5" s="449"/>
      <c r="T5" s="495"/>
      <c r="U5" s="400" t="s">
        <v>317</v>
      </c>
      <c r="V5" s="401"/>
      <c r="W5" s="401"/>
      <c r="X5" s="401"/>
      <c r="Y5" s="401"/>
      <c r="Z5" s="402"/>
      <c r="AA5" s="448" t="s">
        <v>806</v>
      </c>
      <c r="AB5" s="449"/>
      <c r="AC5" s="449"/>
      <c r="AD5" s="35"/>
      <c r="AE5" s="35"/>
      <c r="AF5" s="35"/>
      <c r="AG5" s="35"/>
      <c r="AH5" s="35"/>
      <c r="AI5" s="35"/>
      <c r="AJ5" s="36"/>
      <c r="AL5" s="347" t="str">
        <f>IF(OR(L5="",R5="",AA5=""),"未記入","")</f>
        <v/>
      </c>
      <c r="AM5" s="347"/>
      <c r="AN5" s="347"/>
      <c r="AO5" s="347"/>
    </row>
    <row r="6" spans="1:46" ht="21" customHeight="1">
      <c r="B6" s="514"/>
      <c r="C6" s="515"/>
      <c r="D6" s="521"/>
      <c r="E6" s="539" t="s">
        <v>238</v>
      </c>
      <c r="F6" s="540"/>
      <c r="G6" s="540"/>
      <c r="H6" s="540"/>
      <c r="I6" s="540"/>
      <c r="J6" s="540"/>
      <c r="K6" s="541"/>
      <c r="L6" s="448" t="s">
        <v>795</v>
      </c>
      <c r="M6" s="449"/>
      <c r="N6" s="449"/>
      <c r="O6" s="450" t="s">
        <v>808</v>
      </c>
      <c r="P6" s="450"/>
      <c r="Q6" s="450"/>
      <c r="R6" s="450"/>
      <c r="S6" s="450"/>
      <c r="T6" s="450"/>
      <c r="U6" s="450"/>
      <c r="V6" s="450"/>
      <c r="W6" s="450"/>
      <c r="X6" s="559" t="s">
        <v>278</v>
      </c>
      <c r="Y6" s="559"/>
      <c r="Z6" s="559"/>
      <c r="AA6" s="449" t="s">
        <v>807</v>
      </c>
      <c r="AB6" s="449"/>
      <c r="AC6" s="449"/>
      <c r="AD6" s="450" t="s">
        <v>809</v>
      </c>
      <c r="AE6" s="450"/>
      <c r="AF6" s="450"/>
      <c r="AG6" s="450"/>
      <c r="AH6" s="450"/>
      <c r="AI6" s="450"/>
      <c r="AJ6" s="451"/>
      <c r="AL6" s="347" t="str">
        <f>IF(OR(L6="",O6="",AA6="",AD6=""),"未記入","")</f>
        <v/>
      </c>
      <c r="AM6" s="347"/>
      <c r="AN6" s="347"/>
      <c r="AO6" s="347"/>
    </row>
    <row r="7" spans="1:46" ht="21" customHeight="1">
      <c r="B7" s="514"/>
      <c r="C7" s="515"/>
      <c r="D7" s="521"/>
      <c r="E7" s="523" t="s">
        <v>231</v>
      </c>
      <c r="F7" s="524"/>
      <c r="G7" s="524"/>
      <c r="H7" s="524"/>
      <c r="I7" s="524"/>
      <c r="J7" s="524"/>
      <c r="K7" s="525"/>
      <c r="L7" s="554">
        <v>5000</v>
      </c>
      <c r="M7" s="555"/>
      <c r="N7" s="555"/>
      <c r="O7" s="555"/>
      <c r="P7" s="555"/>
      <c r="Q7" s="555"/>
      <c r="R7" s="529" t="s">
        <v>453</v>
      </c>
      <c r="S7" s="529"/>
      <c r="T7" s="529"/>
      <c r="U7" s="529"/>
      <c r="V7" s="529"/>
      <c r="W7" s="529"/>
      <c r="X7" s="529"/>
      <c r="Y7" s="529"/>
      <c r="Z7" s="529"/>
      <c r="AA7" s="528">
        <v>4600</v>
      </c>
      <c r="AB7" s="528"/>
      <c r="AC7" s="528"/>
      <c r="AD7" s="528"/>
      <c r="AE7" s="528"/>
      <c r="AF7" s="528"/>
      <c r="AG7" s="196" t="s">
        <v>284</v>
      </c>
      <c r="AH7" s="197"/>
      <c r="AI7" s="196"/>
      <c r="AJ7" s="204"/>
      <c r="AL7" s="347" t="str">
        <f>IF(OR(L7="",AA7=""),"未記入","")</f>
        <v/>
      </c>
      <c r="AM7" s="347"/>
      <c r="AN7" s="347"/>
      <c r="AO7" s="347"/>
    </row>
    <row r="8" spans="1:46" ht="21" customHeight="1">
      <c r="B8" s="514"/>
      <c r="C8" s="515"/>
      <c r="D8" s="521"/>
      <c r="E8" s="523" t="s">
        <v>234</v>
      </c>
      <c r="F8" s="524"/>
      <c r="G8" s="524"/>
      <c r="H8" s="524"/>
      <c r="I8" s="524"/>
      <c r="J8" s="524"/>
      <c r="K8" s="525"/>
      <c r="L8" s="448" t="s">
        <v>795</v>
      </c>
      <c r="M8" s="449"/>
      <c r="N8" s="449"/>
      <c r="O8" s="450" t="s">
        <v>810</v>
      </c>
      <c r="P8" s="450"/>
      <c r="Q8" s="450"/>
      <c r="R8" s="450"/>
      <c r="S8" s="450"/>
      <c r="T8" s="450"/>
      <c r="U8" s="450"/>
      <c r="V8" s="450"/>
      <c r="W8" s="566"/>
      <c r="X8" s="560" t="s">
        <v>321</v>
      </c>
      <c r="Y8" s="561"/>
      <c r="Z8" s="561"/>
      <c r="AA8" s="562"/>
      <c r="AB8" s="563" t="s">
        <v>811</v>
      </c>
      <c r="AC8" s="564"/>
      <c r="AD8" s="564"/>
      <c r="AE8" s="564"/>
      <c r="AF8" s="564"/>
      <c r="AG8" s="564"/>
      <c r="AH8" s="564"/>
      <c r="AI8" s="564"/>
      <c r="AJ8" s="565"/>
      <c r="AL8" s="347" t="str">
        <f>IF(OR(L8="",O8="",AB8=""),"未記入","")</f>
        <v/>
      </c>
      <c r="AM8" s="347"/>
      <c r="AN8" s="347"/>
      <c r="AO8" s="347"/>
    </row>
    <row r="9" spans="1:46" ht="21" customHeight="1">
      <c r="B9" s="514"/>
      <c r="C9" s="515"/>
      <c r="D9" s="521"/>
      <c r="E9" s="523" t="s">
        <v>81</v>
      </c>
      <c r="F9" s="524"/>
      <c r="G9" s="524"/>
      <c r="H9" s="524"/>
      <c r="I9" s="524"/>
      <c r="J9" s="524"/>
      <c r="K9" s="525"/>
      <c r="L9" s="448" t="s">
        <v>812</v>
      </c>
      <c r="M9" s="449"/>
      <c r="N9" s="449"/>
      <c r="O9" s="449"/>
      <c r="P9" s="449"/>
      <c r="Q9" s="449"/>
      <c r="R9" s="532" t="s">
        <v>282</v>
      </c>
      <c r="S9" s="532"/>
      <c r="T9" s="532"/>
      <c r="U9" s="532"/>
      <c r="V9" s="532"/>
      <c r="W9" s="532"/>
      <c r="X9" s="450"/>
      <c r="Y9" s="450"/>
      <c r="Z9" s="450"/>
      <c r="AA9" s="450"/>
      <c r="AB9" s="450"/>
      <c r="AC9" s="450"/>
      <c r="AD9" s="450"/>
      <c r="AE9" s="450"/>
      <c r="AF9" s="450"/>
      <c r="AG9" s="450"/>
      <c r="AH9" s="450"/>
      <c r="AI9" s="450"/>
      <c r="AJ9" s="451"/>
      <c r="AL9" s="347" t="str">
        <f>IF(L9="","未記入",IF(L9="その他",IF(X9="","未記入",""),""))</f>
        <v/>
      </c>
      <c r="AM9" s="347"/>
      <c r="AN9" s="347"/>
      <c r="AO9" s="347"/>
    </row>
    <row r="10" spans="1:46" ht="21" customHeight="1">
      <c r="B10" s="514"/>
      <c r="C10" s="515"/>
      <c r="D10" s="521"/>
      <c r="E10" s="542" t="s">
        <v>232</v>
      </c>
      <c r="F10" s="543"/>
      <c r="G10" s="543"/>
      <c r="H10" s="543"/>
      <c r="I10" s="543"/>
      <c r="J10" s="543"/>
      <c r="K10" s="544"/>
      <c r="L10" s="530" t="s">
        <v>813</v>
      </c>
      <c r="M10" s="531"/>
      <c r="N10" s="531"/>
      <c r="O10" s="531"/>
      <c r="P10" s="531"/>
      <c r="Q10" s="531"/>
      <c r="R10" s="532" t="s">
        <v>282</v>
      </c>
      <c r="S10" s="532"/>
      <c r="T10" s="532"/>
      <c r="U10" s="532"/>
      <c r="V10" s="532"/>
      <c r="W10" s="532"/>
      <c r="X10" s="450"/>
      <c r="Y10" s="450"/>
      <c r="Z10" s="450"/>
      <c r="AA10" s="450"/>
      <c r="AB10" s="450"/>
      <c r="AC10" s="450"/>
      <c r="AD10" s="450"/>
      <c r="AE10" s="450"/>
      <c r="AF10" s="450"/>
      <c r="AG10" s="450"/>
      <c r="AH10" s="450"/>
      <c r="AI10" s="450"/>
      <c r="AJ10" s="451"/>
      <c r="AL10" s="347" t="str">
        <f>IF(L10="","未記入",IF(L10="その他",IF(X10="","未記入",""),""))</f>
        <v/>
      </c>
      <c r="AM10" s="347"/>
      <c r="AN10" s="347"/>
      <c r="AO10" s="347"/>
    </row>
    <row r="11" spans="1:46" ht="21" customHeight="1">
      <c r="B11" s="514"/>
      <c r="C11" s="515"/>
      <c r="D11" s="521"/>
      <c r="E11" s="523" t="s">
        <v>233</v>
      </c>
      <c r="F11" s="524"/>
      <c r="G11" s="524"/>
      <c r="H11" s="524"/>
      <c r="I11" s="524"/>
      <c r="J11" s="524"/>
      <c r="K11" s="525"/>
      <c r="L11" s="526">
        <v>6</v>
      </c>
      <c r="M11" s="527"/>
      <c r="N11" s="527"/>
      <c r="O11" s="63" t="s">
        <v>300</v>
      </c>
      <c r="P11" s="63"/>
      <c r="Q11" s="63"/>
      <c r="R11" s="64" t="s">
        <v>308</v>
      </c>
      <c r="S11" s="64"/>
      <c r="T11" s="64"/>
      <c r="U11" s="527">
        <v>5</v>
      </c>
      <c r="V11" s="527"/>
      <c r="W11" s="527"/>
      <c r="X11" s="66" t="s">
        <v>309</v>
      </c>
      <c r="Y11" s="65"/>
      <c r="Z11" s="40"/>
      <c r="AA11" s="527">
        <v>1</v>
      </c>
      <c r="AB11" s="527"/>
      <c r="AC11" s="527"/>
      <c r="AD11" s="67" t="s">
        <v>283</v>
      </c>
      <c r="AE11" s="67"/>
      <c r="AF11" s="67"/>
      <c r="AG11" s="67"/>
      <c r="AH11" s="67"/>
      <c r="AI11" s="67"/>
      <c r="AJ11" s="62"/>
      <c r="AL11" s="347" t="str">
        <f>IF(OR(L11="",U11="",AA11=""),"未記入","")</f>
        <v/>
      </c>
      <c r="AM11" s="347"/>
      <c r="AN11" s="347"/>
      <c r="AO11" s="347"/>
    </row>
    <row r="12" spans="1:46" ht="21" customHeight="1">
      <c r="B12" s="516"/>
      <c r="C12" s="517"/>
      <c r="D12" s="522"/>
      <c r="E12" s="533" t="s">
        <v>277</v>
      </c>
      <c r="F12" s="534"/>
      <c r="G12" s="534"/>
      <c r="H12" s="534"/>
      <c r="I12" s="534"/>
      <c r="J12" s="534"/>
      <c r="K12" s="534"/>
      <c r="L12" s="534"/>
      <c r="M12" s="534"/>
      <c r="N12" s="534"/>
      <c r="O12" s="534"/>
      <c r="P12" s="534"/>
      <c r="Q12" s="534"/>
      <c r="R12" s="534"/>
      <c r="S12" s="534"/>
      <c r="T12" s="534"/>
      <c r="U12" s="534"/>
      <c r="V12" s="534"/>
      <c r="W12" s="534"/>
      <c r="X12" s="534"/>
      <c r="Y12" s="534"/>
      <c r="Z12" s="535"/>
      <c r="AA12" s="496"/>
      <c r="AB12" s="497"/>
      <c r="AC12" s="497"/>
      <c r="AD12" s="497"/>
      <c r="AE12" s="497"/>
      <c r="AF12" s="497"/>
      <c r="AG12" s="497"/>
      <c r="AH12" s="67"/>
      <c r="AI12" s="67"/>
      <c r="AJ12" s="62"/>
      <c r="AL12" s="347" t="str">
        <f>IF(COUNTIF('１事業主体　２事業概要'!L24,"*サービス付き*")=1,IF(AA12="","未記入",""),"")</f>
        <v/>
      </c>
      <c r="AM12" s="347"/>
      <c r="AN12" s="347"/>
      <c r="AO12" s="347"/>
      <c r="AP12" s="234" t="s">
        <v>836</v>
      </c>
    </row>
    <row r="13" spans="1:46" s="315" customFormat="1" ht="21" customHeight="1">
      <c r="A13" s="50"/>
      <c r="B13" s="580" t="s">
        <v>289</v>
      </c>
      <c r="C13" s="581"/>
      <c r="D13" s="582"/>
      <c r="E13" s="523" t="s">
        <v>235</v>
      </c>
      <c r="F13" s="524"/>
      <c r="G13" s="524"/>
      <c r="H13" s="524"/>
      <c r="I13" s="524"/>
      <c r="J13" s="524"/>
      <c r="K13" s="525"/>
      <c r="L13" s="571">
        <v>42</v>
      </c>
      <c r="M13" s="570"/>
      <c r="N13" s="68" t="s">
        <v>358</v>
      </c>
      <c r="O13" s="389" t="s">
        <v>687</v>
      </c>
      <c r="P13" s="360"/>
      <c r="Q13" s="360"/>
      <c r="R13" s="360"/>
      <c r="S13" s="360"/>
      <c r="T13" s="360"/>
      <c r="U13" s="360"/>
      <c r="V13" s="360"/>
      <c r="W13" s="360"/>
      <c r="X13" s="360"/>
      <c r="Y13" s="360"/>
      <c r="Z13" s="360"/>
      <c r="AA13" s="570">
        <v>41</v>
      </c>
      <c r="AB13" s="570"/>
      <c r="AC13" s="572" t="s">
        <v>686</v>
      </c>
      <c r="AD13" s="572"/>
      <c r="AE13" s="570">
        <v>41</v>
      </c>
      <c r="AF13" s="570"/>
      <c r="AG13" s="314" t="s">
        <v>685</v>
      </c>
      <c r="AH13" s="203"/>
      <c r="AI13" s="203"/>
      <c r="AJ13" s="205"/>
      <c r="AL13" s="347" t="str">
        <f>IF(OR(L13="",AA13="",AE13=""),"未記入","")</f>
        <v/>
      </c>
      <c r="AM13" s="347"/>
      <c r="AN13" s="347"/>
      <c r="AO13" s="347"/>
    </row>
    <row r="14" spans="1:46" s="315" customFormat="1" ht="36" customHeight="1">
      <c r="A14" s="50"/>
      <c r="B14" s="583"/>
      <c r="C14" s="584"/>
      <c r="D14" s="585"/>
      <c r="E14" s="389" t="s">
        <v>285</v>
      </c>
      <c r="F14" s="360"/>
      <c r="G14" s="360"/>
      <c r="H14" s="360"/>
      <c r="I14" s="360"/>
      <c r="J14" s="360"/>
      <c r="K14" s="361"/>
      <c r="L14" s="500" t="s">
        <v>236</v>
      </c>
      <c r="M14" s="501"/>
      <c r="N14" s="502"/>
      <c r="O14" s="500" t="s">
        <v>237</v>
      </c>
      <c r="P14" s="501"/>
      <c r="Q14" s="502"/>
      <c r="R14" s="500" t="s">
        <v>83</v>
      </c>
      <c r="S14" s="501"/>
      <c r="T14" s="502"/>
      <c r="U14" s="500" t="s">
        <v>395</v>
      </c>
      <c r="V14" s="501"/>
      <c r="W14" s="502"/>
      <c r="X14" s="567" t="s">
        <v>306</v>
      </c>
      <c r="Y14" s="568"/>
      <c r="Z14" s="569"/>
      <c r="AA14" s="567" t="s">
        <v>537</v>
      </c>
      <c r="AB14" s="568"/>
      <c r="AC14" s="569"/>
      <c r="AD14" s="567" t="s">
        <v>398</v>
      </c>
      <c r="AE14" s="569"/>
      <c r="AF14" s="574" t="s">
        <v>320</v>
      </c>
      <c r="AG14" s="574"/>
      <c r="AH14" s="574"/>
      <c r="AI14" s="574"/>
      <c r="AJ14" s="575"/>
      <c r="AL14" s="506" t="str">
        <f>IF(COUNTA(E15:K21)=0,"未記入","")</f>
        <v/>
      </c>
      <c r="AM14" s="506"/>
      <c r="AN14" s="506"/>
      <c r="AO14" s="506"/>
      <c r="AT14" s="221" t="s">
        <v>711</v>
      </c>
    </row>
    <row r="15" spans="1:46" s="71" customFormat="1" ht="21" customHeight="1">
      <c r="A15" s="70"/>
      <c r="B15" s="583"/>
      <c r="C15" s="584"/>
      <c r="D15" s="585"/>
      <c r="E15" s="592" t="s">
        <v>814</v>
      </c>
      <c r="F15" s="593"/>
      <c r="G15" s="593"/>
      <c r="H15" s="593"/>
      <c r="I15" s="593"/>
      <c r="J15" s="593"/>
      <c r="K15" s="594"/>
      <c r="L15" s="448" t="s">
        <v>819</v>
      </c>
      <c r="M15" s="449"/>
      <c r="N15" s="495"/>
      <c r="O15" s="448" t="s">
        <v>819</v>
      </c>
      <c r="P15" s="449"/>
      <c r="Q15" s="495"/>
      <c r="R15" s="448" t="s">
        <v>820</v>
      </c>
      <c r="S15" s="449"/>
      <c r="T15" s="495"/>
      <c r="U15" s="448" t="s">
        <v>820</v>
      </c>
      <c r="V15" s="449"/>
      <c r="W15" s="495"/>
      <c r="X15" s="448" t="s">
        <v>819</v>
      </c>
      <c r="Y15" s="449"/>
      <c r="Z15" s="495"/>
      <c r="AA15" s="503">
        <v>20</v>
      </c>
      <c r="AB15" s="504"/>
      <c r="AC15" s="505"/>
      <c r="AD15" s="526">
        <v>11</v>
      </c>
      <c r="AE15" s="576"/>
      <c r="AF15" s="526" t="s">
        <v>821</v>
      </c>
      <c r="AG15" s="527"/>
      <c r="AH15" s="527"/>
      <c r="AI15" s="527"/>
      <c r="AJ15" s="573"/>
      <c r="AK15" s="251" t="str">
        <f>IF(COUNTIF(E15,"*相部屋*")=1,AA15,"")</f>
        <v/>
      </c>
      <c r="AL15" s="507" t="str">
        <f>IF(E15&lt;&gt;"",IF(COUNTA(L15:AE15)=7,"","部屋タイプごとにすべての項目を入力してください"),"")</f>
        <v/>
      </c>
      <c r="AM15" s="507"/>
      <c r="AN15" s="507"/>
      <c r="AO15" s="507"/>
      <c r="AP15" s="507"/>
      <c r="AQ15" s="507"/>
      <c r="AR15" s="507"/>
      <c r="AS15" s="507"/>
      <c r="AT15" s="332" t="s">
        <v>712</v>
      </c>
    </row>
    <row r="16" spans="1:46" s="71" customFormat="1" ht="21" customHeight="1">
      <c r="A16" s="70"/>
      <c r="B16" s="583"/>
      <c r="C16" s="584"/>
      <c r="D16" s="585"/>
      <c r="E16" s="592" t="s">
        <v>814</v>
      </c>
      <c r="F16" s="593"/>
      <c r="G16" s="593"/>
      <c r="H16" s="593"/>
      <c r="I16" s="593"/>
      <c r="J16" s="593"/>
      <c r="K16" s="594"/>
      <c r="L16" s="448" t="s">
        <v>819</v>
      </c>
      <c r="M16" s="449"/>
      <c r="N16" s="495"/>
      <c r="O16" s="448" t="s">
        <v>819</v>
      </c>
      <c r="P16" s="449"/>
      <c r="Q16" s="495"/>
      <c r="R16" s="448" t="s">
        <v>820</v>
      </c>
      <c r="S16" s="449"/>
      <c r="T16" s="495"/>
      <c r="U16" s="448" t="s">
        <v>820</v>
      </c>
      <c r="V16" s="449"/>
      <c r="W16" s="495"/>
      <c r="X16" s="448" t="s">
        <v>819</v>
      </c>
      <c r="Y16" s="449"/>
      <c r="Z16" s="495"/>
      <c r="AA16" s="503">
        <v>12.8</v>
      </c>
      <c r="AB16" s="504"/>
      <c r="AC16" s="505"/>
      <c r="AD16" s="526">
        <v>9</v>
      </c>
      <c r="AE16" s="576"/>
      <c r="AF16" s="526" t="s">
        <v>821</v>
      </c>
      <c r="AG16" s="527"/>
      <c r="AH16" s="527"/>
      <c r="AI16" s="527"/>
      <c r="AJ16" s="573"/>
      <c r="AK16" s="251" t="str">
        <f t="shared" ref="AK16:AK21" si="0">IF(COUNTIF(E16,"*相部屋*")=1,AA16,"")</f>
        <v/>
      </c>
      <c r="AL16" s="507" t="str">
        <f t="shared" ref="AL16:AL21" si="1">IF(E16&lt;&gt;"",IF(COUNTA(L16:AE16)=7,"","部屋タイプごとにすべての項目を入力してください"),"")</f>
        <v/>
      </c>
      <c r="AM16" s="507"/>
      <c r="AN16" s="507"/>
      <c r="AO16" s="507"/>
      <c r="AP16" s="507"/>
      <c r="AQ16" s="507"/>
      <c r="AR16" s="507"/>
      <c r="AS16" s="507"/>
      <c r="AT16" s="332" t="s">
        <v>718</v>
      </c>
    </row>
    <row r="17" spans="1:82" s="71" customFormat="1" ht="21" customHeight="1">
      <c r="A17" s="70"/>
      <c r="B17" s="583"/>
      <c r="C17" s="584"/>
      <c r="D17" s="585"/>
      <c r="E17" s="592" t="s">
        <v>815</v>
      </c>
      <c r="F17" s="593"/>
      <c r="G17" s="593"/>
      <c r="H17" s="593"/>
      <c r="I17" s="593"/>
      <c r="J17" s="593"/>
      <c r="K17" s="594"/>
      <c r="L17" s="448" t="s">
        <v>819</v>
      </c>
      <c r="M17" s="449"/>
      <c r="N17" s="495"/>
      <c r="O17" s="448" t="s">
        <v>819</v>
      </c>
      <c r="P17" s="449"/>
      <c r="Q17" s="495"/>
      <c r="R17" s="448" t="s">
        <v>820</v>
      </c>
      <c r="S17" s="449"/>
      <c r="T17" s="495"/>
      <c r="U17" s="448" t="s">
        <v>820</v>
      </c>
      <c r="V17" s="449"/>
      <c r="W17" s="495"/>
      <c r="X17" s="448" t="s">
        <v>819</v>
      </c>
      <c r="Y17" s="449"/>
      <c r="Z17" s="495"/>
      <c r="AA17" s="503">
        <v>44</v>
      </c>
      <c r="AB17" s="504"/>
      <c r="AC17" s="505"/>
      <c r="AD17" s="526">
        <v>10</v>
      </c>
      <c r="AE17" s="576"/>
      <c r="AF17" s="526" t="s">
        <v>822</v>
      </c>
      <c r="AG17" s="527"/>
      <c r="AH17" s="527"/>
      <c r="AI17" s="527"/>
      <c r="AJ17" s="573"/>
      <c r="AK17" s="251">
        <f t="shared" si="0"/>
        <v>44</v>
      </c>
      <c r="AL17" s="507" t="str">
        <f t="shared" si="1"/>
        <v/>
      </c>
      <c r="AM17" s="507"/>
      <c r="AN17" s="507"/>
      <c r="AO17" s="507"/>
      <c r="AP17" s="507"/>
      <c r="AQ17" s="507"/>
      <c r="AR17" s="507"/>
      <c r="AS17" s="507"/>
      <c r="AT17" s="332" t="s">
        <v>1072</v>
      </c>
    </row>
    <row r="18" spans="1:82" s="71" customFormat="1" ht="21" customHeight="1">
      <c r="A18" s="70"/>
      <c r="B18" s="583"/>
      <c r="C18" s="584"/>
      <c r="D18" s="585"/>
      <c r="E18" s="592" t="s">
        <v>816</v>
      </c>
      <c r="F18" s="593"/>
      <c r="G18" s="593"/>
      <c r="H18" s="593"/>
      <c r="I18" s="593"/>
      <c r="J18" s="593"/>
      <c r="K18" s="594"/>
      <c r="L18" s="448" t="s">
        <v>819</v>
      </c>
      <c r="M18" s="449"/>
      <c r="N18" s="495"/>
      <c r="O18" s="448" t="s">
        <v>819</v>
      </c>
      <c r="P18" s="449"/>
      <c r="Q18" s="495"/>
      <c r="R18" s="448" t="s">
        <v>820</v>
      </c>
      <c r="S18" s="449"/>
      <c r="T18" s="495"/>
      <c r="U18" s="448" t="s">
        <v>820</v>
      </c>
      <c r="V18" s="449"/>
      <c r="W18" s="495"/>
      <c r="X18" s="448" t="s">
        <v>819</v>
      </c>
      <c r="Y18" s="449"/>
      <c r="Z18" s="495"/>
      <c r="AA18" s="503">
        <v>18</v>
      </c>
      <c r="AB18" s="504"/>
      <c r="AC18" s="505"/>
      <c r="AD18" s="526">
        <v>10</v>
      </c>
      <c r="AE18" s="576"/>
      <c r="AF18" s="526" t="s">
        <v>822</v>
      </c>
      <c r="AG18" s="527"/>
      <c r="AH18" s="527"/>
      <c r="AI18" s="527"/>
      <c r="AJ18" s="573"/>
      <c r="AK18" s="251">
        <f t="shared" si="0"/>
        <v>18</v>
      </c>
      <c r="AL18" s="507" t="str">
        <f t="shared" si="1"/>
        <v/>
      </c>
      <c r="AM18" s="507"/>
      <c r="AN18" s="507"/>
      <c r="AO18" s="507"/>
      <c r="AP18" s="507"/>
      <c r="AQ18" s="507"/>
      <c r="AR18" s="507"/>
      <c r="AS18" s="507"/>
      <c r="AT18" s="332" t="s">
        <v>713</v>
      </c>
    </row>
    <row r="19" spans="1:82" s="71" customFormat="1" ht="21" customHeight="1">
      <c r="A19" s="73"/>
      <c r="B19" s="583"/>
      <c r="C19" s="584"/>
      <c r="D19" s="585"/>
      <c r="E19" s="592" t="s">
        <v>817</v>
      </c>
      <c r="F19" s="593"/>
      <c r="G19" s="593"/>
      <c r="H19" s="593"/>
      <c r="I19" s="593"/>
      <c r="J19" s="593"/>
      <c r="K19" s="594"/>
      <c r="L19" s="448" t="s">
        <v>819</v>
      </c>
      <c r="M19" s="449"/>
      <c r="N19" s="495"/>
      <c r="O19" s="448" t="s">
        <v>819</v>
      </c>
      <c r="P19" s="449"/>
      <c r="Q19" s="495"/>
      <c r="R19" s="448" t="s">
        <v>820</v>
      </c>
      <c r="S19" s="449"/>
      <c r="T19" s="495"/>
      <c r="U19" s="448" t="s">
        <v>820</v>
      </c>
      <c r="V19" s="449"/>
      <c r="W19" s="495"/>
      <c r="X19" s="448" t="s">
        <v>819</v>
      </c>
      <c r="Y19" s="449"/>
      <c r="Z19" s="495"/>
      <c r="AA19" s="503">
        <v>12</v>
      </c>
      <c r="AB19" s="504"/>
      <c r="AC19" s="505"/>
      <c r="AD19" s="526">
        <v>1</v>
      </c>
      <c r="AE19" s="576"/>
      <c r="AF19" s="526" t="s">
        <v>821</v>
      </c>
      <c r="AG19" s="527"/>
      <c r="AH19" s="527"/>
      <c r="AI19" s="527"/>
      <c r="AJ19" s="573"/>
      <c r="AK19" s="251" t="str">
        <f t="shared" si="0"/>
        <v/>
      </c>
      <c r="AL19" s="507" t="str">
        <f t="shared" si="1"/>
        <v/>
      </c>
      <c r="AM19" s="507"/>
      <c r="AN19" s="507"/>
      <c r="AO19" s="507"/>
      <c r="AP19" s="507"/>
      <c r="AQ19" s="507"/>
      <c r="AR19" s="507"/>
      <c r="AS19" s="507"/>
      <c r="AT19" s="332" t="s">
        <v>714</v>
      </c>
    </row>
    <row r="20" spans="1:82" s="71" customFormat="1" ht="21" customHeight="1">
      <c r="A20" s="73"/>
      <c r="B20" s="583"/>
      <c r="C20" s="584"/>
      <c r="D20" s="585"/>
      <c r="E20" s="592" t="s">
        <v>818</v>
      </c>
      <c r="F20" s="593"/>
      <c r="G20" s="593"/>
      <c r="H20" s="593"/>
      <c r="I20" s="593"/>
      <c r="J20" s="593"/>
      <c r="K20" s="594"/>
      <c r="L20" s="448" t="s">
        <v>819</v>
      </c>
      <c r="M20" s="449"/>
      <c r="N20" s="495"/>
      <c r="O20" s="448" t="s">
        <v>819</v>
      </c>
      <c r="P20" s="449"/>
      <c r="Q20" s="495"/>
      <c r="R20" s="448" t="s">
        <v>820</v>
      </c>
      <c r="S20" s="449"/>
      <c r="T20" s="495"/>
      <c r="U20" s="448" t="s">
        <v>820</v>
      </c>
      <c r="V20" s="449"/>
      <c r="W20" s="495"/>
      <c r="X20" s="448" t="s">
        <v>819</v>
      </c>
      <c r="Y20" s="449"/>
      <c r="Z20" s="495"/>
      <c r="AA20" s="503">
        <v>12</v>
      </c>
      <c r="AB20" s="504"/>
      <c r="AC20" s="505"/>
      <c r="AD20" s="526">
        <v>1</v>
      </c>
      <c r="AE20" s="576"/>
      <c r="AF20" s="526" t="s">
        <v>821</v>
      </c>
      <c r="AG20" s="527"/>
      <c r="AH20" s="527"/>
      <c r="AI20" s="527"/>
      <c r="AJ20" s="573"/>
      <c r="AK20" s="251" t="str">
        <f t="shared" si="0"/>
        <v/>
      </c>
      <c r="AL20" s="507" t="str">
        <f t="shared" si="1"/>
        <v/>
      </c>
      <c r="AM20" s="507"/>
      <c r="AN20" s="507"/>
      <c r="AO20" s="507"/>
      <c r="AP20" s="507"/>
      <c r="AQ20" s="507"/>
      <c r="AR20" s="507"/>
      <c r="AS20" s="507"/>
      <c r="AT20" s="332" t="s">
        <v>717</v>
      </c>
    </row>
    <row r="21" spans="1:82" s="71" customFormat="1" ht="21" customHeight="1">
      <c r="A21" s="73"/>
      <c r="B21" s="583"/>
      <c r="C21" s="584"/>
      <c r="D21" s="585"/>
      <c r="E21" s="592"/>
      <c r="F21" s="593"/>
      <c r="G21" s="593"/>
      <c r="H21" s="593"/>
      <c r="I21" s="593"/>
      <c r="J21" s="593"/>
      <c r="K21" s="594"/>
      <c r="L21" s="448"/>
      <c r="M21" s="449"/>
      <c r="N21" s="495"/>
      <c r="O21" s="448"/>
      <c r="P21" s="449"/>
      <c r="Q21" s="495"/>
      <c r="R21" s="448"/>
      <c r="S21" s="449"/>
      <c r="T21" s="495"/>
      <c r="U21" s="448"/>
      <c r="V21" s="449"/>
      <c r="W21" s="495"/>
      <c r="X21" s="448"/>
      <c r="Y21" s="449"/>
      <c r="Z21" s="495"/>
      <c r="AA21" s="503"/>
      <c r="AB21" s="504"/>
      <c r="AC21" s="505"/>
      <c r="AD21" s="526"/>
      <c r="AE21" s="576"/>
      <c r="AF21" s="526"/>
      <c r="AG21" s="527"/>
      <c r="AH21" s="527"/>
      <c r="AI21" s="527"/>
      <c r="AJ21" s="573"/>
      <c r="AK21" s="251" t="str">
        <f t="shared" si="0"/>
        <v/>
      </c>
      <c r="AL21" s="507" t="str">
        <f t="shared" si="1"/>
        <v/>
      </c>
      <c r="AM21" s="507"/>
      <c r="AN21" s="507"/>
      <c r="AO21" s="507"/>
      <c r="AP21" s="507"/>
      <c r="AQ21" s="507"/>
      <c r="AR21" s="507"/>
      <c r="AS21" s="507"/>
      <c r="AX21" s="315"/>
    </row>
    <row r="22" spans="1:82" s="71" customFormat="1" ht="21" customHeight="1">
      <c r="A22" s="73"/>
      <c r="B22" s="586"/>
      <c r="C22" s="587"/>
      <c r="D22" s="588"/>
      <c r="E22" s="577" t="s">
        <v>547</v>
      </c>
      <c r="F22" s="578"/>
      <c r="G22" s="578"/>
      <c r="H22" s="578"/>
      <c r="I22" s="578"/>
      <c r="J22" s="578"/>
      <c r="K22" s="579"/>
      <c r="L22" s="496" t="s">
        <v>543</v>
      </c>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8"/>
      <c r="AK22" s="74"/>
      <c r="AL22" s="347" t="str">
        <f>IF(L22="","未記入","")</f>
        <v/>
      </c>
      <c r="AM22" s="347"/>
      <c r="AN22" s="347"/>
      <c r="AO22" s="347"/>
      <c r="AP22" s="37" t="s">
        <v>716</v>
      </c>
      <c r="BH22" s="227"/>
      <c r="BI22" s="37" t="s">
        <v>715</v>
      </c>
    </row>
    <row r="23" spans="1:82" ht="21" customHeight="1">
      <c r="B23" s="580" t="s">
        <v>688</v>
      </c>
      <c r="C23" s="581"/>
      <c r="D23" s="582"/>
      <c r="E23" s="589" t="s">
        <v>380</v>
      </c>
      <c r="F23" s="391"/>
      <c r="G23" s="391"/>
      <c r="H23" s="391"/>
      <c r="I23" s="391"/>
      <c r="J23" s="391"/>
      <c r="K23" s="392"/>
      <c r="L23" s="595">
        <v>5</v>
      </c>
      <c r="M23" s="596"/>
      <c r="N23" s="596"/>
      <c r="O23" s="599" t="s">
        <v>377</v>
      </c>
      <c r="P23" s="599"/>
      <c r="Q23" s="600"/>
      <c r="R23" s="389" t="s">
        <v>381</v>
      </c>
      <c r="S23" s="360"/>
      <c r="T23" s="360"/>
      <c r="U23" s="360"/>
      <c r="V23" s="360"/>
      <c r="W23" s="360"/>
      <c r="X23" s="360"/>
      <c r="Y23" s="360"/>
      <c r="Z23" s="360"/>
      <c r="AA23" s="360"/>
      <c r="AB23" s="360"/>
      <c r="AC23" s="360"/>
      <c r="AD23" s="360"/>
      <c r="AE23" s="499">
        <v>5</v>
      </c>
      <c r="AF23" s="499"/>
      <c r="AG23" s="499"/>
      <c r="AH23" s="167" t="s">
        <v>681</v>
      </c>
      <c r="AI23" s="65"/>
      <c r="AJ23" s="206"/>
      <c r="AK23" s="40"/>
      <c r="AL23" s="347" t="str">
        <f>IF(L23="","未記入","")</f>
        <v/>
      </c>
      <c r="AM23" s="347"/>
      <c r="AN23" s="347"/>
      <c r="AO23" s="347"/>
      <c r="AP23" s="37" t="s">
        <v>710</v>
      </c>
    </row>
    <row r="24" spans="1:82" ht="21" customHeight="1">
      <c r="B24" s="583"/>
      <c r="C24" s="584"/>
      <c r="D24" s="585"/>
      <c r="E24" s="590"/>
      <c r="F24" s="394"/>
      <c r="G24" s="394"/>
      <c r="H24" s="394"/>
      <c r="I24" s="394"/>
      <c r="J24" s="394"/>
      <c r="K24" s="395"/>
      <c r="L24" s="597"/>
      <c r="M24" s="598"/>
      <c r="N24" s="598"/>
      <c r="O24" s="601"/>
      <c r="P24" s="601"/>
      <c r="Q24" s="602"/>
      <c r="R24" s="389" t="s">
        <v>379</v>
      </c>
      <c r="S24" s="360"/>
      <c r="T24" s="360"/>
      <c r="U24" s="360"/>
      <c r="V24" s="360"/>
      <c r="W24" s="360"/>
      <c r="X24" s="360"/>
      <c r="Y24" s="360"/>
      <c r="Z24" s="360"/>
      <c r="AA24" s="360"/>
      <c r="AB24" s="360"/>
      <c r="AC24" s="360"/>
      <c r="AD24" s="360"/>
      <c r="AE24" s="499">
        <v>5</v>
      </c>
      <c r="AF24" s="499"/>
      <c r="AG24" s="499"/>
      <c r="AH24" s="167" t="s">
        <v>681</v>
      </c>
      <c r="AI24" s="45"/>
      <c r="AJ24" s="144"/>
      <c r="AL24" s="40"/>
      <c r="CD24" s="71" t="s">
        <v>543</v>
      </c>
    </row>
    <row r="25" spans="1:82" ht="21" customHeight="1">
      <c r="B25" s="583"/>
      <c r="C25" s="584"/>
      <c r="D25" s="585"/>
      <c r="E25" s="400" t="s">
        <v>85</v>
      </c>
      <c r="F25" s="401"/>
      <c r="G25" s="401"/>
      <c r="H25" s="401"/>
      <c r="I25" s="401"/>
      <c r="J25" s="401"/>
      <c r="K25" s="402"/>
      <c r="L25" s="530" t="s">
        <v>837</v>
      </c>
      <c r="M25" s="531"/>
      <c r="N25" s="531"/>
      <c r="O25" s="531"/>
      <c r="P25" s="499">
        <v>1</v>
      </c>
      <c r="Q25" s="499"/>
      <c r="R25" s="75" t="s">
        <v>378</v>
      </c>
      <c r="S25" s="63"/>
      <c r="T25" s="531" t="s">
        <v>865</v>
      </c>
      <c r="U25" s="531"/>
      <c r="V25" s="531"/>
      <c r="W25" s="531"/>
      <c r="X25" s="499">
        <v>1</v>
      </c>
      <c r="Y25" s="499"/>
      <c r="Z25" s="63" t="s">
        <v>378</v>
      </c>
      <c r="AA25" s="242"/>
      <c r="AC25" s="63"/>
      <c r="AD25" s="63"/>
      <c r="AE25" s="63"/>
      <c r="AF25" s="63"/>
      <c r="AG25" s="63"/>
      <c r="AH25" s="63"/>
      <c r="AI25" s="63"/>
      <c r="AJ25" s="69"/>
      <c r="AL25" s="347" t="str">
        <f>IF(OR(P25="",L25=""),"未記入","")</f>
        <v/>
      </c>
      <c r="AM25" s="347"/>
      <c r="AN25" s="347"/>
      <c r="AO25" s="347"/>
      <c r="AP25" s="37" t="s">
        <v>823</v>
      </c>
      <c r="CD25" s="71" t="s">
        <v>544</v>
      </c>
    </row>
    <row r="26" spans="1:82" ht="36" customHeight="1">
      <c r="B26" s="583"/>
      <c r="C26" s="584"/>
      <c r="D26" s="585"/>
      <c r="E26" s="591" t="s">
        <v>86</v>
      </c>
      <c r="F26" s="591"/>
      <c r="G26" s="591"/>
      <c r="H26" s="591"/>
      <c r="I26" s="591"/>
      <c r="J26" s="591"/>
      <c r="K26" s="591"/>
      <c r="L26" s="530" t="s">
        <v>838</v>
      </c>
      <c r="M26" s="531"/>
      <c r="N26" s="531"/>
      <c r="O26" s="531"/>
      <c r="P26" s="499">
        <v>1</v>
      </c>
      <c r="Q26" s="499"/>
      <c r="R26" s="75" t="s">
        <v>378</v>
      </c>
      <c r="S26" s="63"/>
      <c r="T26" s="531" t="s">
        <v>839</v>
      </c>
      <c r="U26" s="531"/>
      <c r="V26" s="531"/>
      <c r="W26" s="531"/>
      <c r="X26" s="499">
        <v>1</v>
      </c>
      <c r="Y26" s="499"/>
      <c r="Z26" s="75" t="s">
        <v>378</v>
      </c>
      <c r="AA26" s="242"/>
      <c r="AB26" s="79" t="s">
        <v>288</v>
      </c>
      <c r="AC26" s="34"/>
      <c r="AD26" s="34"/>
      <c r="AE26" s="34"/>
      <c r="AF26" s="613"/>
      <c r="AG26" s="613"/>
      <c r="AH26" s="613"/>
      <c r="AI26" s="613"/>
      <c r="AJ26" s="614"/>
      <c r="AL26" s="347" t="str">
        <f>IF(OR(COUNTIF(L26,"その他")=1,COUNTIF(T26,"その他")=1),IF(AF26="","未記入",""),"")</f>
        <v/>
      </c>
      <c r="AM26" s="347"/>
      <c r="AN26" s="347"/>
      <c r="AO26" s="347"/>
      <c r="AP26" s="37" t="s">
        <v>866</v>
      </c>
      <c r="CD26" s="71" t="s">
        <v>545</v>
      </c>
    </row>
    <row r="27" spans="1:82" ht="21" customHeight="1">
      <c r="B27" s="583"/>
      <c r="C27" s="584"/>
      <c r="D27" s="585"/>
      <c r="E27" s="389" t="s">
        <v>87</v>
      </c>
      <c r="F27" s="360"/>
      <c r="G27" s="360"/>
      <c r="H27" s="360"/>
      <c r="I27" s="360"/>
      <c r="J27" s="360"/>
      <c r="K27" s="361"/>
      <c r="L27" s="605">
        <v>1</v>
      </c>
      <c r="M27" s="499"/>
      <c r="N27" s="499"/>
      <c r="O27" s="75" t="s">
        <v>378</v>
      </c>
      <c r="P27" s="63"/>
      <c r="Q27" s="389" t="s">
        <v>84</v>
      </c>
      <c r="R27" s="360"/>
      <c r="S27" s="606">
        <v>130</v>
      </c>
      <c r="T27" s="606"/>
      <c r="U27" s="606"/>
      <c r="V27" s="63" t="s">
        <v>230</v>
      </c>
      <c r="W27" s="607" t="s">
        <v>497</v>
      </c>
      <c r="X27" s="608"/>
      <c r="Y27" s="608"/>
      <c r="Z27" s="608"/>
      <c r="AA27" s="608"/>
      <c r="AB27" s="608"/>
      <c r="AC27" s="608"/>
      <c r="AD27" s="609"/>
      <c r="AE27" s="643" t="s">
        <v>806</v>
      </c>
      <c r="AF27" s="644"/>
      <c r="AG27" s="644"/>
      <c r="AH27" s="644"/>
      <c r="AI27" s="644"/>
      <c r="AJ27" s="645"/>
      <c r="AL27" s="347" t="str">
        <f>IF(COUNTIF('１事業主体　２事業概要'!L25,"*介護付*")=1,IF(OR(L27="",S27="",AE27="",L28="",S28=""),"未記入",""),IF(OR(L27="",S27="",AE27=""),"未記入",""))</f>
        <v/>
      </c>
      <c r="AM27" s="347"/>
      <c r="AN27" s="347"/>
      <c r="AO27" s="347"/>
      <c r="CD27" s="71" t="s">
        <v>546</v>
      </c>
    </row>
    <row r="28" spans="1:82" ht="21" customHeight="1">
      <c r="B28" s="583"/>
      <c r="C28" s="584"/>
      <c r="D28" s="585"/>
      <c r="E28" s="389" t="s">
        <v>493</v>
      </c>
      <c r="F28" s="360"/>
      <c r="G28" s="360"/>
      <c r="H28" s="360"/>
      <c r="I28" s="360"/>
      <c r="J28" s="360"/>
      <c r="K28" s="361"/>
      <c r="L28" s="605">
        <v>1</v>
      </c>
      <c r="M28" s="499"/>
      <c r="N28" s="499"/>
      <c r="O28" s="75" t="s">
        <v>378</v>
      </c>
      <c r="P28" s="63"/>
      <c r="Q28" s="121" t="s">
        <v>84</v>
      </c>
      <c r="R28" s="149"/>
      <c r="S28" s="606">
        <v>80</v>
      </c>
      <c r="T28" s="606"/>
      <c r="U28" s="606"/>
      <c r="V28" s="63" t="s">
        <v>230</v>
      </c>
      <c r="W28" s="610"/>
      <c r="X28" s="587"/>
      <c r="Y28" s="587"/>
      <c r="Z28" s="587"/>
      <c r="AA28" s="587"/>
      <c r="AB28" s="587"/>
      <c r="AC28" s="587"/>
      <c r="AD28" s="588"/>
      <c r="AE28" s="646"/>
      <c r="AF28" s="647"/>
      <c r="AG28" s="647"/>
      <c r="AH28" s="647"/>
      <c r="AI28" s="647"/>
      <c r="AJ28" s="648"/>
    </row>
    <row r="29" spans="1:82" ht="21" customHeight="1">
      <c r="B29" s="583"/>
      <c r="C29" s="584"/>
      <c r="D29" s="585"/>
      <c r="E29" s="389" t="s">
        <v>88</v>
      </c>
      <c r="F29" s="360"/>
      <c r="G29" s="360"/>
      <c r="H29" s="360"/>
      <c r="I29" s="360"/>
      <c r="J29" s="360"/>
      <c r="K29" s="361"/>
      <c r="L29" s="611" t="s">
        <v>860</v>
      </c>
      <c r="M29" s="612"/>
      <c r="N29" s="612"/>
      <c r="O29" s="612"/>
      <c r="P29" s="612"/>
      <c r="Q29" s="612"/>
      <c r="R29" s="612"/>
      <c r="S29" s="612"/>
      <c r="T29" s="612"/>
      <c r="U29" s="612"/>
      <c r="V29" s="612"/>
      <c r="W29" s="527">
        <v>1</v>
      </c>
      <c r="X29" s="527"/>
      <c r="Y29" s="527"/>
      <c r="Z29" s="63" t="s">
        <v>378</v>
      </c>
      <c r="AA29" s="63"/>
      <c r="AB29" s="63"/>
      <c r="AC29" s="63"/>
      <c r="AD29" s="35"/>
      <c r="AE29" s="35"/>
      <c r="AF29" s="35"/>
      <c r="AG29" s="35"/>
      <c r="AH29" s="35"/>
      <c r="AI29" s="35"/>
      <c r="AJ29" s="36"/>
      <c r="AL29" s="347" t="str">
        <f>IF(OR(L29="",W29=""),"未記入","")</f>
        <v/>
      </c>
      <c r="AM29" s="347"/>
      <c r="AN29" s="347"/>
      <c r="AO29" s="347"/>
    </row>
    <row r="30" spans="1:82" s="77" customFormat="1" ht="21" customHeight="1">
      <c r="A30" s="76"/>
      <c r="B30" s="583"/>
      <c r="C30" s="584"/>
      <c r="D30" s="585"/>
      <c r="E30" s="430" t="s">
        <v>548</v>
      </c>
      <c r="F30" s="430"/>
      <c r="G30" s="430"/>
      <c r="H30" s="430"/>
      <c r="I30" s="430"/>
      <c r="J30" s="430"/>
      <c r="K30" s="430"/>
      <c r="L30" s="389" t="s">
        <v>550</v>
      </c>
      <c r="M30" s="360"/>
      <c r="N30" s="360"/>
      <c r="O30" s="499">
        <v>2.7</v>
      </c>
      <c r="P30" s="499"/>
      <c r="Q30" s="499"/>
      <c r="R30" s="60" t="s">
        <v>549</v>
      </c>
      <c r="S30" s="60"/>
      <c r="T30" s="60"/>
      <c r="U30" s="360" t="s">
        <v>552</v>
      </c>
      <c r="V30" s="360"/>
      <c r="W30" s="360"/>
      <c r="X30" s="499">
        <v>1.7</v>
      </c>
      <c r="Y30" s="499"/>
      <c r="Z30" s="499"/>
      <c r="AA30" s="4" t="s">
        <v>549</v>
      </c>
      <c r="AB30" s="617" t="s">
        <v>843</v>
      </c>
      <c r="AC30" s="617"/>
      <c r="AD30" s="617"/>
      <c r="AE30" s="617"/>
      <c r="AF30" s="617"/>
      <c r="AG30" s="617"/>
      <c r="AH30" s="617"/>
      <c r="AI30" s="617"/>
      <c r="AJ30" s="618"/>
      <c r="AL30" s="347" t="str">
        <f>IF(OR(O30="",X30="",AB30=""),"未記入","")</f>
        <v/>
      </c>
      <c r="AM30" s="347"/>
      <c r="AN30" s="347"/>
      <c r="AO30" s="347"/>
      <c r="AP30" s="332" t="s">
        <v>1073</v>
      </c>
    </row>
    <row r="31" spans="1:82" ht="21" customHeight="1">
      <c r="B31" s="583"/>
      <c r="C31" s="584"/>
      <c r="D31" s="585"/>
      <c r="E31" s="389" t="s">
        <v>272</v>
      </c>
      <c r="F31" s="360"/>
      <c r="G31" s="360"/>
      <c r="H31" s="360"/>
      <c r="I31" s="360"/>
      <c r="J31" s="360"/>
      <c r="K31" s="361"/>
      <c r="L31" s="605">
        <v>5</v>
      </c>
      <c r="M31" s="499"/>
      <c r="N31" s="499"/>
      <c r="O31" s="63" t="s">
        <v>378</v>
      </c>
      <c r="P31" s="65"/>
      <c r="Q31" s="65"/>
      <c r="R31" s="63"/>
      <c r="S31" s="63"/>
      <c r="T31" s="63"/>
      <c r="U31" s="78"/>
      <c r="V31" s="78"/>
      <c r="W31" s="78"/>
      <c r="X31" s="78"/>
      <c r="Y31" s="78"/>
      <c r="Z31" s="603"/>
      <c r="AA31" s="603"/>
      <c r="AB31" s="603"/>
      <c r="AC31" s="603"/>
      <c r="AD31" s="603"/>
      <c r="AE31" s="603"/>
      <c r="AF31" s="603"/>
      <c r="AG31" s="603"/>
      <c r="AH31" s="603"/>
      <c r="AI31" s="603"/>
      <c r="AJ31" s="604"/>
      <c r="AL31" s="347" t="str">
        <f>IF(L31="","未記入","")</f>
        <v/>
      </c>
      <c r="AM31" s="347"/>
      <c r="AN31" s="347"/>
      <c r="AO31" s="347"/>
    </row>
    <row r="32" spans="1:82" ht="21" customHeight="1">
      <c r="B32" s="583"/>
      <c r="C32" s="584"/>
      <c r="D32" s="585"/>
      <c r="E32" s="636" t="s">
        <v>273</v>
      </c>
      <c r="F32" s="370"/>
      <c r="G32" s="370"/>
      <c r="H32" s="370"/>
      <c r="I32" s="370"/>
      <c r="J32" s="370"/>
      <c r="K32" s="371"/>
      <c r="L32" s="389" t="s">
        <v>274</v>
      </c>
      <c r="M32" s="360"/>
      <c r="N32" s="360"/>
      <c r="O32" s="449" t="s">
        <v>806</v>
      </c>
      <c r="P32" s="449"/>
      <c r="Q32" s="495"/>
      <c r="R32" s="79" t="s">
        <v>275</v>
      </c>
      <c r="S32" s="34"/>
      <c r="T32" s="34"/>
      <c r="U32" s="449" t="s">
        <v>806</v>
      </c>
      <c r="V32" s="449"/>
      <c r="W32" s="449"/>
      <c r="X32" s="389" t="s">
        <v>83</v>
      </c>
      <c r="Y32" s="360"/>
      <c r="Z32" s="360"/>
      <c r="AA32" s="449" t="s">
        <v>806</v>
      </c>
      <c r="AB32" s="449"/>
      <c r="AC32" s="495"/>
      <c r="AD32" s="615" t="s">
        <v>315</v>
      </c>
      <c r="AE32" s="616"/>
      <c r="AF32" s="616"/>
      <c r="AG32" s="449" t="s">
        <v>806</v>
      </c>
      <c r="AH32" s="449"/>
      <c r="AI32" s="449"/>
      <c r="AJ32" s="619"/>
      <c r="AL32" s="347" t="str">
        <f>IF(OR(U32="",O32="",AA32="",AG32=""),"未記入","")</f>
        <v/>
      </c>
      <c r="AM32" s="347"/>
      <c r="AN32" s="347"/>
      <c r="AO32" s="347"/>
    </row>
    <row r="33" spans="2:42" ht="21" customHeight="1">
      <c r="B33" s="583"/>
      <c r="C33" s="584"/>
      <c r="D33" s="585"/>
      <c r="E33" s="637"/>
      <c r="F33" s="412"/>
      <c r="G33" s="412"/>
      <c r="H33" s="412"/>
      <c r="I33" s="412"/>
      <c r="J33" s="412"/>
      <c r="K33" s="413"/>
      <c r="L33" s="389" t="s">
        <v>292</v>
      </c>
      <c r="M33" s="360"/>
      <c r="N33" s="360"/>
      <c r="O33" s="366" t="s">
        <v>861</v>
      </c>
      <c r="P33" s="366"/>
      <c r="Q33" s="366"/>
      <c r="R33" s="366"/>
      <c r="S33" s="366"/>
      <c r="T33" s="629"/>
      <c r="U33" s="641" t="s">
        <v>342</v>
      </c>
      <c r="V33" s="642"/>
      <c r="W33" s="642"/>
      <c r="X33" s="642"/>
      <c r="Y33" s="642"/>
      <c r="Z33" s="642"/>
      <c r="AA33" s="642"/>
      <c r="AB33" s="642"/>
      <c r="AC33" s="642"/>
      <c r="AD33" s="642"/>
      <c r="AE33" s="642"/>
      <c r="AF33" s="642"/>
      <c r="AG33" s="366" t="s">
        <v>862</v>
      </c>
      <c r="AH33" s="366"/>
      <c r="AI33" s="366"/>
      <c r="AJ33" s="367"/>
      <c r="AL33" s="347" t="str">
        <f>IF(OR(O33="",AG33=""),"未記入","")</f>
        <v/>
      </c>
      <c r="AM33" s="347"/>
      <c r="AN33" s="347"/>
      <c r="AO33" s="347"/>
      <c r="AP33" s="37" t="s">
        <v>864</v>
      </c>
    </row>
    <row r="34" spans="2:42" ht="21" customHeight="1">
      <c r="B34" s="586"/>
      <c r="C34" s="587"/>
      <c r="D34" s="588"/>
      <c r="E34" s="389" t="s">
        <v>45</v>
      </c>
      <c r="F34" s="360"/>
      <c r="G34" s="360"/>
      <c r="H34" s="360"/>
      <c r="I34" s="360"/>
      <c r="J34" s="360"/>
      <c r="K34" s="361"/>
      <c r="L34" s="365" t="s">
        <v>863</v>
      </c>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7"/>
      <c r="AL34" s="347" t="str">
        <f>IF(L34="","未記入","")</f>
        <v/>
      </c>
      <c r="AM34" s="347"/>
      <c r="AN34" s="347"/>
      <c r="AO34" s="347"/>
      <c r="AP34" s="37" t="s">
        <v>867</v>
      </c>
    </row>
    <row r="35" spans="2:42" ht="21" customHeight="1">
      <c r="B35" s="580" t="s">
        <v>290</v>
      </c>
      <c r="C35" s="581"/>
      <c r="D35" s="582"/>
      <c r="E35" s="389" t="s">
        <v>89</v>
      </c>
      <c r="F35" s="360"/>
      <c r="G35" s="360"/>
      <c r="H35" s="360"/>
      <c r="I35" s="360"/>
      <c r="J35" s="360"/>
      <c r="K35" s="361"/>
      <c r="L35" s="448" t="s">
        <v>806</v>
      </c>
      <c r="M35" s="449"/>
      <c r="N35" s="495"/>
      <c r="O35" s="627" t="s">
        <v>90</v>
      </c>
      <c r="P35" s="628"/>
      <c r="Q35" s="628"/>
      <c r="R35" s="628"/>
      <c r="S35" s="628"/>
      <c r="T35" s="628"/>
      <c r="U35" s="449" t="s">
        <v>806</v>
      </c>
      <c r="V35" s="449"/>
      <c r="W35" s="495"/>
      <c r="X35" s="523" t="s">
        <v>286</v>
      </c>
      <c r="Y35" s="524"/>
      <c r="Z35" s="524"/>
      <c r="AA35" s="524"/>
      <c r="AB35" s="524"/>
      <c r="AC35" s="524"/>
      <c r="AD35" s="449" t="s">
        <v>806</v>
      </c>
      <c r="AE35" s="449"/>
      <c r="AF35" s="449"/>
      <c r="AG35" s="35"/>
      <c r="AH35" s="35"/>
      <c r="AI35" s="35"/>
      <c r="AJ35" s="36"/>
      <c r="AL35" s="347" t="str">
        <f>IF(OR(U35="",L35="",AD35=""),"未記入","")</f>
        <v/>
      </c>
      <c r="AM35" s="347"/>
      <c r="AN35" s="347"/>
      <c r="AO35" s="347"/>
    </row>
    <row r="36" spans="2:42" ht="36" customHeight="1">
      <c r="B36" s="583"/>
      <c r="C36" s="584"/>
      <c r="D36" s="585"/>
      <c r="E36" s="389" t="s">
        <v>287</v>
      </c>
      <c r="F36" s="360"/>
      <c r="G36" s="360"/>
      <c r="H36" s="360"/>
      <c r="I36" s="360"/>
      <c r="J36" s="360"/>
      <c r="K36" s="361"/>
      <c r="L36" s="448" t="s">
        <v>806</v>
      </c>
      <c r="M36" s="449"/>
      <c r="N36" s="495"/>
      <c r="O36" s="624" t="s">
        <v>291</v>
      </c>
      <c r="P36" s="625"/>
      <c r="Q36" s="625"/>
      <c r="R36" s="625"/>
      <c r="S36" s="625"/>
      <c r="T36" s="626"/>
      <c r="U36" s="638"/>
      <c r="V36" s="639"/>
      <c r="W36" s="639"/>
      <c r="X36" s="639"/>
      <c r="Y36" s="639"/>
      <c r="Z36" s="639"/>
      <c r="AA36" s="639"/>
      <c r="AB36" s="639"/>
      <c r="AC36" s="639"/>
      <c r="AD36" s="639"/>
      <c r="AE36" s="639"/>
      <c r="AF36" s="639"/>
      <c r="AG36" s="639"/>
      <c r="AH36" s="639"/>
      <c r="AI36" s="639"/>
      <c r="AJ36" s="640"/>
      <c r="AL36" s="347" t="str">
        <f>IF(L36="","未記入",IF(AND(L36="なし",U36=""),"未記入",""))</f>
        <v/>
      </c>
      <c r="AM36" s="347"/>
      <c r="AN36" s="347"/>
      <c r="AO36" s="347"/>
    </row>
    <row r="37" spans="2:42" ht="21" customHeight="1" thickBot="1">
      <c r="B37" s="620"/>
      <c r="C37" s="621"/>
      <c r="D37" s="622"/>
      <c r="E37" s="630" t="s">
        <v>343</v>
      </c>
      <c r="F37" s="631"/>
      <c r="G37" s="631"/>
      <c r="H37" s="631"/>
      <c r="I37" s="631"/>
      <c r="J37" s="631"/>
      <c r="K37" s="632"/>
      <c r="L37" s="355" t="s">
        <v>806</v>
      </c>
      <c r="M37" s="356"/>
      <c r="N37" s="623"/>
      <c r="O37" s="355" t="s">
        <v>868</v>
      </c>
      <c r="P37" s="356"/>
      <c r="Q37" s="356"/>
      <c r="R37" s="356"/>
      <c r="S37" s="356"/>
      <c r="T37" s="623"/>
      <c r="U37" s="355" t="s">
        <v>806</v>
      </c>
      <c r="V37" s="356"/>
      <c r="W37" s="356"/>
      <c r="X37" s="633" t="s">
        <v>370</v>
      </c>
      <c r="Y37" s="634"/>
      <c r="Z37" s="634"/>
      <c r="AA37" s="634"/>
      <c r="AB37" s="634"/>
      <c r="AC37" s="634"/>
      <c r="AD37" s="634"/>
      <c r="AE37" s="634"/>
      <c r="AF37" s="635">
        <v>2</v>
      </c>
      <c r="AG37" s="635"/>
      <c r="AH37" s="635"/>
      <c r="AI37" s="81" t="s">
        <v>682</v>
      </c>
      <c r="AJ37" s="82"/>
      <c r="AL37" s="347" t="str">
        <f>IF(OR(O37="",L37="",U37="",AF37=""),"未記入","")</f>
        <v/>
      </c>
      <c r="AM37" s="347"/>
      <c r="AN37" s="347"/>
      <c r="AO37" s="347"/>
    </row>
  </sheetData>
  <sheetProtection algorithmName="SHA-512" hashValue="SilJxLxkk46UrEY4ZfHd5YGQrzWFv8qb1HwFMRqlQzmg5zgK2ipnnVZuxtK5b9aG+5lrtX2m2MyfB7K5R9/KRQ==" saltValue="FTEIHdMJ11kC8JJdX1Amcg==" spinCount="100000" sheet="1" formatCells="0" formatRows="0"/>
  <mergeCells count="238">
    <mergeCell ref="AL34:AO34"/>
    <mergeCell ref="AL35:AO35"/>
    <mergeCell ref="AL36:AO36"/>
    <mergeCell ref="AL37:AO37"/>
    <mergeCell ref="AL25:AO25"/>
    <mergeCell ref="AL26:AO26"/>
    <mergeCell ref="AL27:AO27"/>
    <mergeCell ref="AL29:AO29"/>
    <mergeCell ref="AL30:AO30"/>
    <mergeCell ref="AL31:AO31"/>
    <mergeCell ref="AF21:AJ21"/>
    <mergeCell ref="AD16:AE16"/>
    <mergeCell ref="AD17:AE17"/>
    <mergeCell ref="AD18:AE18"/>
    <mergeCell ref="AD19:AE19"/>
    <mergeCell ref="AD20:AE20"/>
    <mergeCell ref="AD21:AE21"/>
    <mergeCell ref="AL32:AO32"/>
    <mergeCell ref="AL33:AO33"/>
    <mergeCell ref="AE23:AG23"/>
    <mergeCell ref="AF17:AJ17"/>
    <mergeCell ref="AF18:AJ18"/>
    <mergeCell ref="AF19:AJ19"/>
    <mergeCell ref="AF20:AJ20"/>
    <mergeCell ref="AE27:AJ28"/>
    <mergeCell ref="B35:D37"/>
    <mergeCell ref="L36:N36"/>
    <mergeCell ref="L37:N37"/>
    <mergeCell ref="O37:T37"/>
    <mergeCell ref="O36:T36"/>
    <mergeCell ref="U37:W37"/>
    <mergeCell ref="O35:T35"/>
    <mergeCell ref="U35:W35"/>
    <mergeCell ref="AG33:AJ33"/>
    <mergeCell ref="O33:T33"/>
    <mergeCell ref="L35:N35"/>
    <mergeCell ref="E35:K35"/>
    <mergeCell ref="E36:K36"/>
    <mergeCell ref="E37:K37"/>
    <mergeCell ref="X37:AE37"/>
    <mergeCell ref="AF37:AH37"/>
    <mergeCell ref="X35:AC35"/>
    <mergeCell ref="E32:K33"/>
    <mergeCell ref="U36:AJ36"/>
    <mergeCell ref="AD35:AF35"/>
    <mergeCell ref="L33:N33"/>
    <mergeCell ref="U33:AF33"/>
    <mergeCell ref="L34:AJ34"/>
    <mergeCell ref="L32:N32"/>
    <mergeCell ref="O32:Q32"/>
    <mergeCell ref="U32:W32"/>
    <mergeCell ref="X32:Z32"/>
    <mergeCell ref="AA32:AC32"/>
    <mergeCell ref="AD32:AF32"/>
    <mergeCell ref="AB30:AJ30"/>
    <mergeCell ref="L30:N30"/>
    <mergeCell ref="U30:W30"/>
    <mergeCell ref="AG32:AJ32"/>
    <mergeCell ref="X30:Z30"/>
    <mergeCell ref="O30:Q30"/>
    <mergeCell ref="L25:O25"/>
    <mergeCell ref="L26:O26"/>
    <mergeCell ref="E34:K34"/>
    <mergeCell ref="L23:N24"/>
    <mergeCell ref="O23:Q24"/>
    <mergeCell ref="R23:AD23"/>
    <mergeCell ref="R24:AD24"/>
    <mergeCell ref="T26:W26"/>
    <mergeCell ref="T25:W25"/>
    <mergeCell ref="Z31:AJ31"/>
    <mergeCell ref="L28:N28"/>
    <mergeCell ref="L27:N27"/>
    <mergeCell ref="S28:U28"/>
    <mergeCell ref="S27:U27"/>
    <mergeCell ref="W27:AD28"/>
    <mergeCell ref="L29:V29"/>
    <mergeCell ref="W29:Y29"/>
    <mergeCell ref="Q27:R27"/>
    <mergeCell ref="AE24:AG24"/>
    <mergeCell ref="X25:Y25"/>
    <mergeCell ref="P26:Q26"/>
    <mergeCell ref="P25:Q25"/>
    <mergeCell ref="AF26:AJ26"/>
    <mergeCell ref="L31:N31"/>
    <mergeCell ref="E22:K22"/>
    <mergeCell ref="B23:D34"/>
    <mergeCell ref="E23:K24"/>
    <mergeCell ref="E25:K25"/>
    <mergeCell ref="E26:K26"/>
    <mergeCell ref="E27:K27"/>
    <mergeCell ref="E28:K28"/>
    <mergeCell ref="E29:K29"/>
    <mergeCell ref="E30:K30"/>
    <mergeCell ref="B13:D22"/>
    <mergeCell ref="E14:K14"/>
    <mergeCell ref="E15:K15"/>
    <mergeCell ref="E16:K16"/>
    <mergeCell ref="E17:K17"/>
    <mergeCell ref="E18:K18"/>
    <mergeCell ref="E19:K19"/>
    <mergeCell ref="E31:K31"/>
    <mergeCell ref="E20:K20"/>
    <mergeCell ref="E21:K21"/>
    <mergeCell ref="E13:K13"/>
    <mergeCell ref="AA19:AC19"/>
    <mergeCell ref="AA20:AC20"/>
    <mergeCell ref="O19:Q19"/>
    <mergeCell ref="R19:T19"/>
    <mergeCell ref="U19:W19"/>
    <mergeCell ref="X19:Z19"/>
    <mergeCell ref="O20:Q20"/>
    <mergeCell ref="U15:W15"/>
    <mergeCell ref="R20:T20"/>
    <mergeCell ref="U20:W20"/>
    <mergeCell ref="X20:Z20"/>
    <mergeCell ref="U17:W17"/>
    <mergeCell ref="X17:Z17"/>
    <mergeCell ref="X16:Z16"/>
    <mergeCell ref="U18:W18"/>
    <mergeCell ref="X18:Z18"/>
    <mergeCell ref="R17:T17"/>
    <mergeCell ref="X9:AJ9"/>
    <mergeCell ref="X10:AJ10"/>
    <mergeCell ref="X8:AA8"/>
    <mergeCell ref="AB8:AJ8"/>
    <mergeCell ref="O8:W8"/>
    <mergeCell ref="L16:N16"/>
    <mergeCell ref="O15:Q15"/>
    <mergeCell ref="U14:W14"/>
    <mergeCell ref="X14:Z14"/>
    <mergeCell ref="AA14:AC14"/>
    <mergeCell ref="AE13:AF13"/>
    <mergeCell ref="L13:M13"/>
    <mergeCell ref="O13:Z13"/>
    <mergeCell ref="AA13:AB13"/>
    <mergeCell ref="AC13:AD13"/>
    <mergeCell ref="AF15:AJ15"/>
    <mergeCell ref="AF16:AJ16"/>
    <mergeCell ref="X15:Z15"/>
    <mergeCell ref="O16:Q16"/>
    <mergeCell ref="R16:T16"/>
    <mergeCell ref="U16:W16"/>
    <mergeCell ref="AD14:AE14"/>
    <mergeCell ref="AF14:AJ14"/>
    <mergeCell ref="AD15:AE15"/>
    <mergeCell ref="O2:Q2"/>
    <mergeCell ref="O5:Q5"/>
    <mergeCell ref="L4:Q4"/>
    <mergeCell ref="L7:Q7"/>
    <mergeCell ref="AA2:AC2"/>
    <mergeCell ref="AA3:AC3"/>
    <mergeCell ref="AA5:AC5"/>
    <mergeCell ref="AA6:AC6"/>
    <mergeCell ref="R2:T2"/>
    <mergeCell ref="R5:T5"/>
    <mergeCell ref="X6:Z6"/>
    <mergeCell ref="O6:W6"/>
    <mergeCell ref="X3:Z3"/>
    <mergeCell ref="O3:W3"/>
    <mergeCell ref="E7:K7"/>
    <mergeCell ref="E8:K8"/>
    <mergeCell ref="E9:K9"/>
    <mergeCell ref="E10:K10"/>
    <mergeCell ref="L2:N2"/>
    <mergeCell ref="L3:N3"/>
    <mergeCell ref="L5:N5"/>
    <mergeCell ref="L6:N6"/>
    <mergeCell ref="L8:N8"/>
    <mergeCell ref="B1:AJ1"/>
    <mergeCell ref="U5:Z5"/>
    <mergeCell ref="U2:Z2"/>
    <mergeCell ref="B2:D4"/>
    <mergeCell ref="B5:D12"/>
    <mergeCell ref="E11:K11"/>
    <mergeCell ref="L11:N11"/>
    <mergeCell ref="U11:W11"/>
    <mergeCell ref="AA11:AC11"/>
    <mergeCell ref="AA7:AF7"/>
    <mergeCell ref="AD3:AJ3"/>
    <mergeCell ref="AD6:AJ6"/>
    <mergeCell ref="L9:Q9"/>
    <mergeCell ref="R7:Z7"/>
    <mergeCell ref="L10:Q10"/>
    <mergeCell ref="R9:W9"/>
    <mergeCell ref="R10:W10"/>
    <mergeCell ref="AA12:AG12"/>
    <mergeCell ref="E12:Z12"/>
    <mergeCell ref="E2:K2"/>
    <mergeCell ref="E3:K3"/>
    <mergeCell ref="E4:K4"/>
    <mergeCell ref="E5:K5"/>
    <mergeCell ref="E6:K6"/>
    <mergeCell ref="AL2:AO2"/>
    <mergeCell ref="AL3:AO3"/>
    <mergeCell ref="AL4:AO4"/>
    <mergeCell ref="AL5:AO5"/>
    <mergeCell ref="AL6:AO6"/>
    <mergeCell ref="AL7:AO7"/>
    <mergeCell ref="AL14:AO14"/>
    <mergeCell ref="AL22:AO22"/>
    <mergeCell ref="AL23:AO23"/>
    <mergeCell ref="AL8:AO8"/>
    <mergeCell ref="AL9:AO9"/>
    <mergeCell ref="AL10:AO10"/>
    <mergeCell ref="AL11:AO11"/>
    <mergeCell ref="AL12:AO12"/>
    <mergeCell ref="AL13:AO13"/>
    <mergeCell ref="AL15:AS15"/>
    <mergeCell ref="AL16:AS16"/>
    <mergeCell ref="AL17:AS17"/>
    <mergeCell ref="AL18:AS18"/>
    <mergeCell ref="AL19:AS19"/>
    <mergeCell ref="AL20:AS20"/>
    <mergeCell ref="AL21:AS21"/>
    <mergeCell ref="L17:N17"/>
    <mergeCell ref="L18:N18"/>
    <mergeCell ref="L22:AJ22"/>
    <mergeCell ref="X26:Y26"/>
    <mergeCell ref="L20:N20"/>
    <mergeCell ref="L21:N21"/>
    <mergeCell ref="O17:Q17"/>
    <mergeCell ref="O14:Q14"/>
    <mergeCell ref="R14:T14"/>
    <mergeCell ref="L15:N15"/>
    <mergeCell ref="R15:T15"/>
    <mergeCell ref="L14:N14"/>
    <mergeCell ref="R18:T18"/>
    <mergeCell ref="O18:Q18"/>
    <mergeCell ref="L19:N19"/>
    <mergeCell ref="AA21:AC21"/>
    <mergeCell ref="O21:Q21"/>
    <mergeCell ref="R21:T21"/>
    <mergeCell ref="U21:W21"/>
    <mergeCell ref="X21:Z21"/>
    <mergeCell ref="AA15:AC15"/>
    <mergeCell ref="AA16:AC16"/>
    <mergeCell ref="AA17:AC17"/>
    <mergeCell ref="AA18:AC18"/>
  </mergeCells>
  <phoneticPr fontId="2"/>
  <dataValidations disablePrompts="1" count="14">
    <dataValidation type="list" allowBlank="1" showInputMessage="1" showErrorMessage="1" sqref="R2 AA5 AD35 U32 AG32 R5 AA2:AB2 O32 AA32 U37 U35 L35:L37 AE27" xr:uid="{00000000-0002-0000-0100-000000000000}">
      <formula1>"あり,なし"</formula1>
    </dataValidation>
    <dataValidation type="list" allowBlank="1" showInputMessage="1" showErrorMessage="1" sqref="L6:M6 L3:M3 L8:M8 AA3 AA6" xr:uid="{00000000-0002-0000-0100-000001000000}">
      <formula1>"昭和,平成,令和"</formula1>
    </dataValidation>
    <dataValidation type="list" allowBlank="1" showInputMessage="1" showErrorMessage="1" sqref="L9" xr:uid="{00000000-0002-0000-0100-000002000000}">
      <formula1>"耐火建築物,準耐火建築物,その他"</formula1>
    </dataValidation>
    <dataValidation type="list" allowBlank="1" showInputMessage="1" showErrorMessage="1" sqref="L25 T25" xr:uid="{00000000-0002-0000-0100-000003000000}">
      <formula1>"個室,大浴場"</formula1>
    </dataValidation>
    <dataValidation type="list" allowBlank="1" showInputMessage="1" showErrorMessage="1" sqref="L29" xr:uid="{00000000-0002-0000-0100-000004000000}">
      <formula1>"あり（車椅子対応）,あり（ストレッチャー対応）,あり（その他）,なし"</formula1>
    </dataValidation>
    <dataValidation type="list" allowBlank="1" showInputMessage="1" showErrorMessage="1" sqref="L26 T26" xr:uid="{00000000-0002-0000-0100-000005000000}">
      <formula1>"機械浴,チェアー浴,その他"</formula1>
    </dataValidation>
    <dataValidation type="list" allowBlank="1" showInputMessage="1" showErrorMessage="1" sqref="E15:E21" xr:uid="{C103DE1D-44FE-4960-9146-00AE54695E9E}">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U15:U21 L15:L21 O15:O21 R15:R21 X15:X21" xr:uid="{3F47C380-F9E2-4ADE-A34B-F6F904324228}">
      <formula1>"○,×"</formula1>
    </dataValidation>
    <dataValidation type="list" allowBlank="1" showInputMessage="1" showErrorMessage="1" sqref="AA12" xr:uid="{00000000-0002-0000-0100-000008000000}">
      <formula1>"適合している,適合していない"</formula1>
    </dataValidation>
    <dataValidation type="list" allowBlank="1" showInputMessage="1" showErrorMessage="1" sqref="O37" xr:uid="{00000000-0002-0000-0100-000009000000}">
      <formula1>"防災計画,消防計画"</formula1>
    </dataValidation>
    <dataValidation type="list" allowBlank="1" showInputMessage="1" showErrorMessage="1" sqref="L2:M2 L5:M5" xr:uid="{00000000-0002-0000-0100-00000A000000}">
      <formula1>"賃借権,所有権,地上権"</formula1>
    </dataValidation>
    <dataValidation type="list" allowBlank="1" showInputMessage="1" showErrorMessage="1" sqref="AB30" xr:uid="{00000000-0002-0000-0100-00000B000000}">
      <formula1>"（両手すり設置後の内法幅）,(壁～壁の内法幅）"</formula1>
    </dataValidation>
    <dataValidation type="list" allowBlank="1" showInputMessage="1" showErrorMessage="1" sqref="L10" xr:uid="{00000000-0002-0000-0100-00000C000000}">
      <formula1>"鉄筋コンクリート造,鉄骨造,木造,軽量鉄骨造,その他"</formula1>
    </dataValidation>
    <dataValidation type="list" allowBlank="1" showInputMessage="1" showErrorMessage="1" sqref="L22:AJ22" xr:uid="{00000000-0002-0000-0100-00000D000000}">
      <formula1>$CD$24:$CD$27</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84"/>
  <sheetViews>
    <sheetView view="pageBreakPreview" zoomScale="85" zoomScaleNormal="85" zoomScaleSheetLayoutView="85" workbookViewId="0"/>
  </sheetViews>
  <sheetFormatPr defaultColWidth="2.5" defaultRowHeight="13.5"/>
  <cols>
    <col min="1" max="12" width="2.5" style="2" customWidth="1"/>
    <col min="13" max="22" width="2.5" style="3" customWidth="1"/>
    <col min="23" max="23" width="2.5" style="37" customWidth="1"/>
    <col min="24" max="27" width="2.5" style="77" customWidth="1"/>
    <col min="28" max="35" width="2.5" style="37" customWidth="1"/>
    <col min="36" max="36" width="2.5" style="3" customWidth="1"/>
    <col min="37" max="38" width="2.5" style="37" customWidth="1"/>
    <col min="39" max="40" width="2.5" style="40" customWidth="1"/>
    <col min="41" max="16384" width="2.5" style="37"/>
  </cols>
  <sheetData>
    <row r="1" spans="1:44" ht="21" customHeight="1">
      <c r="A1" s="83" t="s">
        <v>91</v>
      </c>
      <c r="B1" s="802" t="s">
        <v>92</v>
      </c>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c r="AI1" s="802"/>
      <c r="AJ1" s="802"/>
      <c r="AL1" s="325" t="s">
        <v>727</v>
      </c>
    </row>
    <row r="2" spans="1:44" ht="21" customHeight="1" thickBot="1">
      <c r="A2" s="85"/>
      <c r="B2" s="803" t="s">
        <v>93</v>
      </c>
      <c r="C2" s="803"/>
      <c r="D2" s="803"/>
      <c r="E2" s="803"/>
      <c r="F2" s="803"/>
      <c r="G2" s="803"/>
      <c r="H2" s="803"/>
      <c r="I2" s="803"/>
      <c r="J2" s="803"/>
      <c r="K2" s="803"/>
      <c r="L2" s="803"/>
      <c r="M2" s="803"/>
      <c r="N2" s="163"/>
      <c r="O2" s="163"/>
      <c r="P2" s="163"/>
      <c r="Q2" s="163"/>
      <c r="R2" s="163"/>
      <c r="S2" s="163"/>
      <c r="T2" s="163"/>
      <c r="U2" s="163"/>
      <c r="V2" s="163"/>
      <c r="W2" s="49"/>
      <c r="X2" s="44"/>
      <c r="Y2" s="44"/>
      <c r="Z2" s="44"/>
      <c r="AA2" s="44"/>
      <c r="AB2" s="49"/>
      <c r="AC2" s="49"/>
      <c r="AD2" s="49"/>
      <c r="AE2" s="49"/>
      <c r="AF2" s="49"/>
      <c r="AG2" s="49"/>
      <c r="AH2" s="49"/>
      <c r="AI2" s="49"/>
      <c r="AJ2" s="7"/>
    </row>
    <row r="3" spans="1:44" ht="18" customHeight="1">
      <c r="B3" s="408" t="s">
        <v>94</v>
      </c>
      <c r="C3" s="409"/>
      <c r="D3" s="409"/>
      <c r="E3" s="409"/>
      <c r="F3" s="409"/>
      <c r="G3" s="409"/>
      <c r="H3" s="409"/>
      <c r="I3" s="409"/>
      <c r="J3" s="409"/>
      <c r="K3" s="409"/>
      <c r="L3" s="409"/>
      <c r="M3" s="409"/>
      <c r="N3" s="409"/>
      <c r="O3" s="409"/>
      <c r="P3" s="409"/>
      <c r="Q3" s="409"/>
      <c r="R3" s="409"/>
      <c r="S3" s="410"/>
      <c r="T3" s="804" t="s">
        <v>871</v>
      </c>
      <c r="U3" s="805"/>
      <c r="V3" s="805"/>
      <c r="W3" s="805"/>
      <c r="X3" s="805"/>
      <c r="Y3" s="805"/>
      <c r="Z3" s="805"/>
      <c r="AA3" s="805"/>
      <c r="AB3" s="805"/>
      <c r="AC3" s="805"/>
      <c r="AD3" s="805"/>
      <c r="AE3" s="805"/>
      <c r="AF3" s="805"/>
      <c r="AG3" s="805"/>
      <c r="AH3" s="805"/>
      <c r="AI3" s="805"/>
      <c r="AJ3" s="806"/>
      <c r="AL3" s="347" t="str">
        <f>IF(T3="","未記入","")</f>
        <v/>
      </c>
      <c r="AM3" s="347"/>
      <c r="AN3" s="347"/>
      <c r="AO3" s="347"/>
    </row>
    <row r="4" spans="1:44" ht="18" customHeight="1">
      <c r="B4" s="411"/>
      <c r="C4" s="412"/>
      <c r="D4" s="412"/>
      <c r="E4" s="412"/>
      <c r="F4" s="412"/>
      <c r="G4" s="412"/>
      <c r="H4" s="412"/>
      <c r="I4" s="412"/>
      <c r="J4" s="412"/>
      <c r="K4" s="412"/>
      <c r="L4" s="412"/>
      <c r="M4" s="412"/>
      <c r="N4" s="412"/>
      <c r="O4" s="412"/>
      <c r="P4" s="412"/>
      <c r="Q4" s="412"/>
      <c r="R4" s="412"/>
      <c r="S4" s="413"/>
      <c r="T4" s="760"/>
      <c r="U4" s="761"/>
      <c r="V4" s="761"/>
      <c r="W4" s="761"/>
      <c r="X4" s="761"/>
      <c r="Y4" s="761"/>
      <c r="Z4" s="761"/>
      <c r="AA4" s="761"/>
      <c r="AB4" s="761"/>
      <c r="AC4" s="761"/>
      <c r="AD4" s="761"/>
      <c r="AE4" s="761"/>
      <c r="AF4" s="761"/>
      <c r="AG4" s="761"/>
      <c r="AH4" s="761"/>
      <c r="AI4" s="761"/>
      <c r="AJ4" s="762"/>
      <c r="AL4" s="347"/>
      <c r="AM4" s="347"/>
      <c r="AN4" s="347"/>
      <c r="AO4" s="347"/>
      <c r="AR4" s="37" t="s">
        <v>720</v>
      </c>
    </row>
    <row r="5" spans="1:44" ht="18" customHeight="1">
      <c r="B5" s="369" t="s">
        <v>254</v>
      </c>
      <c r="C5" s="370"/>
      <c r="D5" s="370"/>
      <c r="E5" s="370"/>
      <c r="F5" s="370"/>
      <c r="G5" s="370"/>
      <c r="H5" s="370"/>
      <c r="I5" s="370"/>
      <c r="J5" s="370"/>
      <c r="K5" s="370"/>
      <c r="L5" s="370"/>
      <c r="M5" s="370"/>
      <c r="N5" s="370"/>
      <c r="O5" s="370"/>
      <c r="P5" s="370"/>
      <c r="Q5" s="370"/>
      <c r="R5" s="370"/>
      <c r="S5" s="371"/>
      <c r="T5" s="755" t="s">
        <v>872</v>
      </c>
      <c r="U5" s="755"/>
      <c r="V5" s="755"/>
      <c r="W5" s="755"/>
      <c r="X5" s="755"/>
      <c r="Y5" s="755"/>
      <c r="Z5" s="755"/>
      <c r="AA5" s="755"/>
      <c r="AB5" s="755"/>
      <c r="AC5" s="755"/>
      <c r="AD5" s="755"/>
      <c r="AE5" s="755"/>
      <c r="AF5" s="755"/>
      <c r="AG5" s="755"/>
      <c r="AH5" s="755"/>
      <c r="AI5" s="755"/>
      <c r="AJ5" s="756"/>
      <c r="AL5" s="347" t="str">
        <f>IF(T5="","未記入","")</f>
        <v/>
      </c>
      <c r="AM5" s="347"/>
      <c r="AN5" s="347"/>
      <c r="AO5" s="347"/>
      <c r="AR5" s="332" t="s">
        <v>1074</v>
      </c>
    </row>
    <row r="6" spans="1:44" ht="18.75" customHeight="1">
      <c r="B6" s="411"/>
      <c r="C6" s="412"/>
      <c r="D6" s="412"/>
      <c r="E6" s="412"/>
      <c r="F6" s="412"/>
      <c r="G6" s="412"/>
      <c r="H6" s="412"/>
      <c r="I6" s="412"/>
      <c r="J6" s="412"/>
      <c r="K6" s="412"/>
      <c r="L6" s="412"/>
      <c r="M6" s="412"/>
      <c r="N6" s="412"/>
      <c r="O6" s="412"/>
      <c r="P6" s="412"/>
      <c r="Q6" s="412"/>
      <c r="R6" s="412"/>
      <c r="S6" s="413"/>
      <c r="T6" s="761"/>
      <c r="U6" s="761"/>
      <c r="V6" s="761"/>
      <c r="W6" s="761"/>
      <c r="X6" s="761"/>
      <c r="Y6" s="761"/>
      <c r="Z6" s="761"/>
      <c r="AA6" s="761"/>
      <c r="AB6" s="761"/>
      <c r="AC6" s="761"/>
      <c r="AD6" s="761"/>
      <c r="AE6" s="761"/>
      <c r="AF6" s="761"/>
      <c r="AG6" s="761"/>
      <c r="AH6" s="761"/>
      <c r="AI6" s="761"/>
      <c r="AJ6" s="762"/>
      <c r="AL6" s="347"/>
      <c r="AM6" s="347"/>
      <c r="AN6" s="347"/>
      <c r="AO6" s="347"/>
    </row>
    <row r="7" spans="1:44" ht="21" customHeight="1">
      <c r="B7" s="800" t="s">
        <v>239</v>
      </c>
      <c r="C7" s="801"/>
      <c r="D7" s="801"/>
      <c r="E7" s="801"/>
      <c r="F7" s="801"/>
      <c r="G7" s="801"/>
      <c r="H7" s="801"/>
      <c r="I7" s="801"/>
      <c r="J7" s="801"/>
      <c r="K7" s="801"/>
      <c r="L7" s="801"/>
      <c r="M7" s="801"/>
      <c r="N7" s="500" t="s">
        <v>240</v>
      </c>
      <c r="O7" s="501"/>
      <c r="P7" s="501"/>
      <c r="Q7" s="501"/>
      <c r="R7" s="501"/>
      <c r="S7" s="502"/>
      <c r="T7" s="501" t="s">
        <v>721</v>
      </c>
      <c r="U7" s="501"/>
      <c r="V7" s="501"/>
      <c r="W7" s="501"/>
      <c r="X7" s="501"/>
      <c r="Y7" s="501"/>
      <c r="Z7" s="501"/>
      <c r="AA7" s="501"/>
      <c r="AB7" s="501"/>
      <c r="AC7" s="501"/>
      <c r="AD7" s="501"/>
      <c r="AE7" s="501"/>
      <c r="AF7" s="501"/>
      <c r="AG7" s="501"/>
      <c r="AH7" s="501"/>
      <c r="AI7" s="501"/>
      <c r="AJ7" s="807"/>
    </row>
    <row r="8" spans="1:44" ht="21" customHeight="1">
      <c r="B8" s="800" t="s">
        <v>310</v>
      </c>
      <c r="C8" s="801"/>
      <c r="D8" s="801"/>
      <c r="E8" s="801"/>
      <c r="F8" s="801"/>
      <c r="G8" s="801"/>
      <c r="H8" s="801"/>
      <c r="I8" s="801"/>
      <c r="J8" s="801"/>
      <c r="K8" s="801"/>
      <c r="L8" s="801"/>
      <c r="M8" s="801"/>
      <c r="N8" s="496" t="s">
        <v>873</v>
      </c>
      <c r="O8" s="497"/>
      <c r="P8" s="497"/>
      <c r="Q8" s="497"/>
      <c r="R8" s="497"/>
      <c r="S8" s="808"/>
      <c r="T8" s="365"/>
      <c r="U8" s="366"/>
      <c r="V8" s="366"/>
      <c r="W8" s="366"/>
      <c r="X8" s="366"/>
      <c r="Y8" s="366"/>
      <c r="Z8" s="366"/>
      <c r="AA8" s="366"/>
      <c r="AB8" s="366"/>
      <c r="AC8" s="366"/>
      <c r="AD8" s="366"/>
      <c r="AE8" s="366"/>
      <c r="AF8" s="366"/>
      <c r="AG8" s="366"/>
      <c r="AH8" s="366"/>
      <c r="AI8" s="366"/>
      <c r="AJ8" s="367"/>
      <c r="AL8" s="861" t="str">
        <f>IF(OR(COUNTIF(N8,"*委託*")=1,COUNTIF(N8,"なし")=1,),IF(OR(N8="",T8=""),"未記入",""),"")</f>
        <v/>
      </c>
      <c r="AM8" s="862"/>
      <c r="AN8" s="862"/>
      <c r="AO8" s="863"/>
    </row>
    <row r="9" spans="1:44" ht="21" customHeight="1">
      <c r="B9" s="800" t="s">
        <v>95</v>
      </c>
      <c r="C9" s="801"/>
      <c r="D9" s="801"/>
      <c r="E9" s="801"/>
      <c r="F9" s="801"/>
      <c r="G9" s="801"/>
      <c r="H9" s="801"/>
      <c r="I9" s="801"/>
      <c r="J9" s="801"/>
      <c r="K9" s="801"/>
      <c r="L9" s="801"/>
      <c r="M9" s="801"/>
      <c r="N9" s="496" t="s">
        <v>874</v>
      </c>
      <c r="O9" s="497"/>
      <c r="P9" s="497"/>
      <c r="Q9" s="497"/>
      <c r="R9" s="497"/>
      <c r="S9" s="808"/>
      <c r="T9" s="365" t="s">
        <v>875</v>
      </c>
      <c r="U9" s="366"/>
      <c r="V9" s="366"/>
      <c r="W9" s="366"/>
      <c r="X9" s="366"/>
      <c r="Y9" s="366"/>
      <c r="Z9" s="366"/>
      <c r="AA9" s="366"/>
      <c r="AB9" s="366"/>
      <c r="AC9" s="366"/>
      <c r="AD9" s="366"/>
      <c r="AE9" s="366"/>
      <c r="AF9" s="366"/>
      <c r="AG9" s="366"/>
      <c r="AH9" s="366"/>
      <c r="AI9" s="366"/>
      <c r="AJ9" s="367"/>
      <c r="AL9" s="861" t="str">
        <f>IF(OR(COUNTIF(N9,"*委託*")=1,COUNTIF(N9,"なし")=1,),IF(OR(N9="",T9=""),"未記入",""),"")</f>
        <v/>
      </c>
      <c r="AM9" s="862"/>
      <c r="AN9" s="862"/>
      <c r="AO9" s="863"/>
    </row>
    <row r="10" spans="1:44" ht="21" customHeight="1">
      <c r="B10" s="800" t="s">
        <v>331</v>
      </c>
      <c r="C10" s="801"/>
      <c r="D10" s="801"/>
      <c r="E10" s="801"/>
      <c r="F10" s="801"/>
      <c r="G10" s="801"/>
      <c r="H10" s="801"/>
      <c r="I10" s="801"/>
      <c r="J10" s="801"/>
      <c r="K10" s="801"/>
      <c r="L10" s="801"/>
      <c r="M10" s="801"/>
      <c r="N10" s="496" t="s">
        <v>873</v>
      </c>
      <c r="O10" s="497"/>
      <c r="P10" s="497"/>
      <c r="Q10" s="497"/>
      <c r="R10" s="497"/>
      <c r="S10" s="808"/>
      <c r="T10" s="365"/>
      <c r="U10" s="366"/>
      <c r="V10" s="366"/>
      <c r="W10" s="366"/>
      <c r="X10" s="366"/>
      <c r="Y10" s="366"/>
      <c r="Z10" s="366"/>
      <c r="AA10" s="366"/>
      <c r="AB10" s="366"/>
      <c r="AC10" s="366"/>
      <c r="AD10" s="366"/>
      <c r="AE10" s="366"/>
      <c r="AF10" s="366"/>
      <c r="AG10" s="366"/>
      <c r="AH10" s="366"/>
      <c r="AI10" s="366"/>
      <c r="AJ10" s="367"/>
      <c r="AL10" s="861" t="str">
        <f>IF(OR(COUNTIF(N10,"*委託*")=1,COUNTIF(N10,"なし")=1,),IF(OR(N10="",T10=""),"未記入",""),"")</f>
        <v/>
      </c>
      <c r="AM10" s="862"/>
      <c r="AN10" s="862"/>
      <c r="AO10" s="863"/>
      <c r="AR10" s="37" t="s">
        <v>722</v>
      </c>
    </row>
    <row r="11" spans="1:44" ht="21" customHeight="1">
      <c r="B11" s="800" t="s">
        <v>351</v>
      </c>
      <c r="C11" s="801"/>
      <c r="D11" s="801"/>
      <c r="E11" s="801"/>
      <c r="F11" s="801"/>
      <c r="G11" s="801"/>
      <c r="H11" s="801"/>
      <c r="I11" s="801"/>
      <c r="J11" s="801"/>
      <c r="K11" s="801"/>
      <c r="L11" s="801"/>
      <c r="M11" s="801"/>
      <c r="N11" s="496" t="s">
        <v>873</v>
      </c>
      <c r="O11" s="497"/>
      <c r="P11" s="497"/>
      <c r="Q11" s="497"/>
      <c r="R11" s="497"/>
      <c r="S11" s="808"/>
      <c r="T11" s="365"/>
      <c r="U11" s="366"/>
      <c r="V11" s="366"/>
      <c r="W11" s="366"/>
      <c r="X11" s="366"/>
      <c r="Y11" s="366"/>
      <c r="Z11" s="366"/>
      <c r="AA11" s="366"/>
      <c r="AB11" s="366"/>
      <c r="AC11" s="366"/>
      <c r="AD11" s="366"/>
      <c r="AE11" s="366"/>
      <c r="AF11" s="366"/>
      <c r="AG11" s="366"/>
      <c r="AH11" s="366"/>
      <c r="AI11" s="366"/>
      <c r="AJ11" s="367"/>
      <c r="AL11" s="861" t="str">
        <f>IF(OR(COUNTIF(N11,"*委託*")=1,COUNTIF(N11,"なし")=1,),IF(OR(N11="",T11=""),"未記入",""),"")</f>
        <v/>
      </c>
      <c r="AM11" s="862"/>
      <c r="AN11" s="862"/>
      <c r="AO11" s="863"/>
    </row>
    <row r="12" spans="1:44" ht="21" customHeight="1">
      <c r="B12" s="809" t="s">
        <v>316</v>
      </c>
      <c r="C12" s="810"/>
      <c r="D12" s="810"/>
      <c r="E12" s="810"/>
      <c r="F12" s="810"/>
      <c r="G12" s="810"/>
      <c r="H12" s="810"/>
      <c r="I12" s="810"/>
      <c r="J12" s="810"/>
      <c r="K12" s="810"/>
      <c r="L12" s="810"/>
      <c r="M12" s="810"/>
      <c r="N12" s="496" t="s">
        <v>873</v>
      </c>
      <c r="O12" s="497"/>
      <c r="P12" s="497"/>
      <c r="Q12" s="497"/>
      <c r="R12" s="497"/>
      <c r="S12" s="808"/>
      <c r="T12" s="365"/>
      <c r="U12" s="366"/>
      <c r="V12" s="366"/>
      <c r="W12" s="366"/>
      <c r="X12" s="366"/>
      <c r="Y12" s="366"/>
      <c r="Z12" s="366"/>
      <c r="AA12" s="366"/>
      <c r="AB12" s="366"/>
      <c r="AC12" s="366"/>
      <c r="AD12" s="366"/>
      <c r="AE12" s="366"/>
      <c r="AF12" s="366"/>
      <c r="AG12" s="366"/>
      <c r="AH12" s="366"/>
      <c r="AI12" s="366"/>
      <c r="AJ12" s="367"/>
      <c r="AL12" s="861" t="str">
        <f>IF(OR(COUNTIF(N12,"*委託*")=1,COUNTIF(N12,"なし")=1,),IF(OR(N12="",T12=""),"未記入",""),"")</f>
        <v/>
      </c>
      <c r="AM12" s="862"/>
      <c r="AN12" s="862"/>
      <c r="AO12" s="863"/>
    </row>
    <row r="13" spans="1:44" ht="21.75" customHeight="1">
      <c r="B13" s="174"/>
      <c r="C13" s="636" t="s">
        <v>301</v>
      </c>
      <c r="D13" s="370"/>
      <c r="E13" s="370"/>
      <c r="F13" s="370"/>
      <c r="G13" s="370"/>
      <c r="H13" s="370"/>
      <c r="I13" s="370"/>
      <c r="J13" s="370"/>
      <c r="K13" s="370"/>
      <c r="L13" s="370"/>
      <c r="M13" s="370"/>
      <c r="N13" s="370"/>
      <c r="O13" s="370"/>
      <c r="P13" s="370"/>
      <c r="Q13" s="370"/>
      <c r="R13" s="370"/>
      <c r="S13" s="371"/>
      <c r="T13" s="754" t="s">
        <v>876</v>
      </c>
      <c r="U13" s="755"/>
      <c r="V13" s="755"/>
      <c r="W13" s="755"/>
      <c r="X13" s="755"/>
      <c r="Y13" s="755"/>
      <c r="Z13" s="755"/>
      <c r="AA13" s="755"/>
      <c r="AB13" s="755"/>
      <c r="AC13" s="755"/>
      <c r="AD13" s="755"/>
      <c r="AE13" s="755"/>
      <c r="AF13" s="755"/>
      <c r="AG13" s="755"/>
      <c r="AH13" s="755"/>
      <c r="AI13" s="755"/>
      <c r="AJ13" s="756"/>
      <c r="AL13" s="725" t="str">
        <f>IF(T13="","未記入","")</f>
        <v/>
      </c>
      <c r="AM13" s="726"/>
      <c r="AN13" s="726"/>
      <c r="AO13" s="727"/>
    </row>
    <row r="14" spans="1:44" s="246" customFormat="1" ht="21.75" customHeight="1">
      <c r="A14" s="2"/>
      <c r="B14" s="267"/>
      <c r="C14" s="763"/>
      <c r="D14" s="764"/>
      <c r="E14" s="764"/>
      <c r="F14" s="764"/>
      <c r="G14" s="764"/>
      <c r="H14" s="764"/>
      <c r="I14" s="764"/>
      <c r="J14" s="764"/>
      <c r="K14" s="764"/>
      <c r="L14" s="764"/>
      <c r="M14" s="764"/>
      <c r="N14" s="764"/>
      <c r="O14" s="764"/>
      <c r="P14" s="764"/>
      <c r="Q14" s="764"/>
      <c r="R14" s="764"/>
      <c r="S14" s="765"/>
      <c r="T14" s="757"/>
      <c r="U14" s="758"/>
      <c r="V14" s="758"/>
      <c r="W14" s="758"/>
      <c r="X14" s="758"/>
      <c r="Y14" s="758"/>
      <c r="Z14" s="758"/>
      <c r="AA14" s="758"/>
      <c r="AB14" s="758"/>
      <c r="AC14" s="758"/>
      <c r="AD14" s="758"/>
      <c r="AE14" s="758"/>
      <c r="AF14" s="758"/>
      <c r="AG14" s="758"/>
      <c r="AH14" s="758"/>
      <c r="AI14" s="758"/>
      <c r="AJ14" s="759"/>
      <c r="AL14" s="728"/>
      <c r="AM14" s="729"/>
      <c r="AN14" s="729"/>
      <c r="AO14" s="730"/>
    </row>
    <row r="15" spans="1:44" s="246" customFormat="1" ht="21.75" customHeight="1">
      <c r="A15" s="2"/>
      <c r="B15" s="267"/>
      <c r="C15" s="763"/>
      <c r="D15" s="764"/>
      <c r="E15" s="764"/>
      <c r="F15" s="764"/>
      <c r="G15" s="764"/>
      <c r="H15" s="764"/>
      <c r="I15" s="764"/>
      <c r="J15" s="764"/>
      <c r="K15" s="764"/>
      <c r="L15" s="764"/>
      <c r="M15" s="764"/>
      <c r="N15" s="764"/>
      <c r="O15" s="764"/>
      <c r="P15" s="764"/>
      <c r="Q15" s="764"/>
      <c r="R15" s="764"/>
      <c r="S15" s="765"/>
      <c r="T15" s="757"/>
      <c r="U15" s="758"/>
      <c r="V15" s="758"/>
      <c r="W15" s="758"/>
      <c r="X15" s="758"/>
      <c r="Y15" s="758"/>
      <c r="Z15" s="758"/>
      <c r="AA15" s="758"/>
      <c r="AB15" s="758"/>
      <c r="AC15" s="758"/>
      <c r="AD15" s="758"/>
      <c r="AE15" s="758"/>
      <c r="AF15" s="758"/>
      <c r="AG15" s="758"/>
      <c r="AH15" s="758"/>
      <c r="AI15" s="758"/>
      <c r="AJ15" s="759"/>
      <c r="AL15" s="728"/>
      <c r="AM15" s="729"/>
      <c r="AN15" s="729"/>
      <c r="AO15" s="730"/>
    </row>
    <row r="16" spans="1:44" s="246" customFormat="1" ht="21.75" customHeight="1">
      <c r="A16" s="2"/>
      <c r="B16" s="267"/>
      <c r="C16" s="637"/>
      <c r="D16" s="412"/>
      <c r="E16" s="412"/>
      <c r="F16" s="412"/>
      <c r="G16" s="412"/>
      <c r="H16" s="412"/>
      <c r="I16" s="412"/>
      <c r="J16" s="412"/>
      <c r="K16" s="412"/>
      <c r="L16" s="412"/>
      <c r="M16" s="412"/>
      <c r="N16" s="412"/>
      <c r="O16" s="412"/>
      <c r="P16" s="412"/>
      <c r="Q16" s="412"/>
      <c r="R16" s="412"/>
      <c r="S16" s="413"/>
      <c r="T16" s="760"/>
      <c r="U16" s="761"/>
      <c r="V16" s="761"/>
      <c r="W16" s="761"/>
      <c r="X16" s="761"/>
      <c r="Y16" s="761"/>
      <c r="Z16" s="761"/>
      <c r="AA16" s="761"/>
      <c r="AB16" s="761"/>
      <c r="AC16" s="761"/>
      <c r="AD16" s="761"/>
      <c r="AE16" s="761"/>
      <c r="AF16" s="761"/>
      <c r="AG16" s="761"/>
      <c r="AH16" s="761"/>
      <c r="AI16" s="761"/>
      <c r="AJ16" s="762"/>
      <c r="AL16" s="731"/>
      <c r="AM16" s="732"/>
      <c r="AN16" s="732"/>
      <c r="AO16" s="733"/>
    </row>
    <row r="17" spans="1:42" ht="21" customHeight="1">
      <c r="B17" s="175"/>
      <c r="C17" s="389" t="s">
        <v>347</v>
      </c>
      <c r="D17" s="360"/>
      <c r="E17" s="360"/>
      <c r="F17" s="360"/>
      <c r="G17" s="360"/>
      <c r="H17" s="360"/>
      <c r="I17" s="360"/>
      <c r="J17" s="360"/>
      <c r="K17" s="360"/>
      <c r="L17" s="360"/>
      <c r="M17" s="360"/>
      <c r="N17" s="360"/>
      <c r="O17" s="360"/>
      <c r="P17" s="360"/>
      <c r="Q17" s="360"/>
      <c r="R17" s="360"/>
      <c r="S17" s="360"/>
      <c r="T17" s="812" t="s">
        <v>882</v>
      </c>
      <c r="U17" s="771"/>
      <c r="V17" s="771"/>
      <c r="W17" s="771"/>
      <c r="X17" s="771"/>
      <c r="Y17" s="771"/>
      <c r="Z17" s="771"/>
      <c r="AA17" s="771"/>
      <c r="AB17" s="771"/>
      <c r="AC17" s="771"/>
      <c r="AD17" s="771"/>
      <c r="AE17" s="771"/>
      <c r="AF17" s="771"/>
      <c r="AG17" s="771"/>
      <c r="AH17" s="771"/>
      <c r="AI17" s="771"/>
      <c r="AJ17" s="772"/>
      <c r="AL17" s="347" t="str">
        <f>IF('１事業主体　２事業概要'!L24="有料老人ホーム設置時の老人福祉法第２９条第１項に規定する届出","",IF(T17="","未記入",""))</f>
        <v/>
      </c>
      <c r="AM17" s="347"/>
      <c r="AN17" s="347"/>
      <c r="AO17" s="347"/>
      <c r="AP17" s="37" t="s">
        <v>723</v>
      </c>
    </row>
    <row r="18" spans="1:42" ht="21" customHeight="1">
      <c r="B18" s="800" t="s">
        <v>241</v>
      </c>
      <c r="C18" s="801"/>
      <c r="D18" s="801"/>
      <c r="E18" s="801"/>
      <c r="F18" s="801"/>
      <c r="G18" s="801"/>
      <c r="H18" s="801"/>
      <c r="I18" s="801"/>
      <c r="J18" s="801"/>
      <c r="K18" s="801"/>
      <c r="L18" s="801"/>
      <c r="M18" s="801"/>
      <c r="N18" s="496" t="s">
        <v>874</v>
      </c>
      <c r="O18" s="497"/>
      <c r="P18" s="497"/>
      <c r="Q18" s="497"/>
      <c r="R18" s="497"/>
      <c r="S18" s="808"/>
      <c r="T18" s="812" t="s">
        <v>881</v>
      </c>
      <c r="U18" s="771"/>
      <c r="V18" s="771"/>
      <c r="W18" s="771"/>
      <c r="X18" s="771"/>
      <c r="Y18" s="771"/>
      <c r="Z18" s="771"/>
      <c r="AA18" s="771"/>
      <c r="AB18" s="771"/>
      <c r="AC18" s="771"/>
      <c r="AD18" s="771"/>
      <c r="AE18" s="771"/>
      <c r="AF18" s="771"/>
      <c r="AG18" s="771"/>
      <c r="AH18" s="771"/>
      <c r="AI18" s="771"/>
      <c r="AJ18" s="772"/>
      <c r="AL18" s="861" t="str">
        <f>IF(OR(COUNTIF(N18,"*委託*")=1,COUNTIF(N18,"なし")=1,),IF(OR(N18="",T18=""),"未記入",""),"")</f>
        <v/>
      </c>
      <c r="AM18" s="862"/>
      <c r="AN18" s="862"/>
      <c r="AO18" s="863"/>
      <c r="AP18" s="37" t="s">
        <v>722</v>
      </c>
    </row>
    <row r="19" spans="1:42" ht="21" customHeight="1">
      <c r="B19" s="800"/>
      <c r="C19" s="801"/>
      <c r="D19" s="801"/>
      <c r="E19" s="801"/>
      <c r="F19" s="801"/>
      <c r="G19" s="801"/>
      <c r="H19" s="801"/>
      <c r="I19" s="801"/>
      <c r="J19" s="801"/>
      <c r="K19" s="801"/>
      <c r="L19" s="801"/>
      <c r="M19" s="801"/>
      <c r="N19" s="389" t="s">
        <v>246</v>
      </c>
      <c r="O19" s="360"/>
      <c r="P19" s="360"/>
      <c r="Q19" s="360"/>
      <c r="R19" s="360"/>
      <c r="S19" s="360"/>
      <c r="T19" s="812" t="s">
        <v>880</v>
      </c>
      <c r="U19" s="771"/>
      <c r="V19" s="771"/>
      <c r="W19" s="771"/>
      <c r="X19" s="771"/>
      <c r="Y19" s="771"/>
      <c r="Z19" s="771"/>
      <c r="AA19" s="771"/>
      <c r="AB19" s="771"/>
      <c r="AC19" s="771"/>
      <c r="AD19" s="771"/>
      <c r="AE19" s="771"/>
      <c r="AF19" s="771"/>
      <c r="AG19" s="771"/>
      <c r="AH19" s="771"/>
      <c r="AI19" s="771"/>
      <c r="AJ19" s="772"/>
      <c r="AL19" s="347" t="str">
        <f>IF(T19="","未記入","")</f>
        <v/>
      </c>
      <c r="AM19" s="347"/>
      <c r="AN19" s="347"/>
      <c r="AO19" s="347"/>
    </row>
    <row r="20" spans="1:42" ht="36" customHeight="1">
      <c r="B20" s="443" t="s">
        <v>255</v>
      </c>
      <c r="C20" s="401"/>
      <c r="D20" s="401"/>
      <c r="E20" s="401"/>
      <c r="F20" s="401"/>
      <c r="G20" s="401"/>
      <c r="H20" s="401"/>
      <c r="I20" s="401"/>
      <c r="J20" s="401"/>
      <c r="K20" s="401"/>
      <c r="L20" s="401"/>
      <c r="M20" s="401"/>
      <c r="N20" s="401"/>
      <c r="O20" s="401"/>
      <c r="P20" s="401"/>
      <c r="Q20" s="401"/>
      <c r="R20" s="401"/>
      <c r="S20" s="402"/>
      <c r="T20" s="813" t="s">
        <v>879</v>
      </c>
      <c r="U20" s="814"/>
      <c r="V20" s="814"/>
      <c r="W20" s="814"/>
      <c r="X20" s="814"/>
      <c r="Y20" s="814"/>
      <c r="Z20" s="814"/>
      <c r="AA20" s="814"/>
      <c r="AB20" s="814"/>
      <c r="AC20" s="814"/>
      <c r="AD20" s="814"/>
      <c r="AE20" s="814"/>
      <c r="AF20" s="814"/>
      <c r="AG20" s="814"/>
      <c r="AH20" s="814"/>
      <c r="AI20" s="814"/>
      <c r="AJ20" s="815"/>
      <c r="AL20" s="347" t="str">
        <f>IF(T20="","未記入","")</f>
        <v/>
      </c>
      <c r="AM20" s="347"/>
      <c r="AN20" s="347"/>
      <c r="AO20" s="347"/>
    </row>
    <row r="21" spans="1:42" ht="21" customHeight="1">
      <c r="B21" s="390" t="s">
        <v>448</v>
      </c>
      <c r="C21" s="391"/>
      <c r="D21" s="391"/>
      <c r="E21" s="391"/>
      <c r="F21" s="391"/>
      <c r="G21" s="391"/>
      <c r="H21" s="391"/>
      <c r="I21" s="391"/>
      <c r="J21" s="391"/>
      <c r="K21" s="391"/>
      <c r="L21" s="391"/>
      <c r="M21" s="391"/>
      <c r="N21" s="391"/>
      <c r="O21" s="391"/>
      <c r="P21" s="391"/>
      <c r="Q21" s="391"/>
      <c r="R21" s="391"/>
      <c r="S21" s="392"/>
      <c r="T21" s="754" t="s">
        <v>878</v>
      </c>
      <c r="U21" s="755"/>
      <c r="V21" s="755"/>
      <c r="W21" s="755"/>
      <c r="X21" s="755"/>
      <c r="Y21" s="755"/>
      <c r="Z21" s="755"/>
      <c r="AA21" s="755"/>
      <c r="AB21" s="755"/>
      <c r="AC21" s="755"/>
      <c r="AD21" s="755"/>
      <c r="AE21" s="755"/>
      <c r="AF21" s="755"/>
      <c r="AG21" s="755"/>
      <c r="AH21" s="755"/>
      <c r="AI21" s="755"/>
      <c r="AJ21" s="756"/>
      <c r="AL21" s="725" t="str">
        <f>IF(T21="","未記入","")</f>
        <v/>
      </c>
      <c r="AM21" s="726"/>
      <c r="AN21" s="726"/>
      <c r="AO21" s="727"/>
    </row>
    <row r="22" spans="1:42" s="246" customFormat="1" ht="21" customHeight="1">
      <c r="A22" s="2"/>
      <c r="B22" s="396"/>
      <c r="C22" s="397"/>
      <c r="D22" s="397"/>
      <c r="E22" s="397"/>
      <c r="F22" s="397"/>
      <c r="G22" s="397"/>
      <c r="H22" s="397"/>
      <c r="I22" s="397"/>
      <c r="J22" s="397"/>
      <c r="K22" s="397"/>
      <c r="L22" s="397"/>
      <c r="M22" s="397"/>
      <c r="N22" s="397"/>
      <c r="O22" s="397"/>
      <c r="P22" s="397"/>
      <c r="Q22" s="397"/>
      <c r="R22" s="397"/>
      <c r="S22" s="398"/>
      <c r="T22" s="757"/>
      <c r="U22" s="758"/>
      <c r="V22" s="758"/>
      <c r="W22" s="758"/>
      <c r="X22" s="758"/>
      <c r="Y22" s="758"/>
      <c r="Z22" s="758"/>
      <c r="AA22" s="758"/>
      <c r="AB22" s="758"/>
      <c r="AC22" s="758"/>
      <c r="AD22" s="758"/>
      <c r="AE22" s="758"/>
      <c r="AF22" s="758"/>
      <c r="AG22" s="758"/>
      <c r="AH22" s="758"/>
      <c r="AI22" s="758"/>
      <c r="AJ22" s="759"/>
      <c r="AL22" s="728"/>
      <c r="AM22" s="729"/>
      <c r="AN22" s="729"/>
      <c r="AO22" s="730"/>
    </row>
    <row r="23" spans="1:42" s="246" customFormat="1" ht="21" customHeight="1">
      <c r="A23" s="2"/>
      <c r="B23" s="396"/>
      <c r="C23" s="397"/>
      <c r="D23" s="397"/>
      <c r="E23" s="397"/>
      <c r="F23" s="397"/>
      <c r="G23" s="397"/>
      <c r="H23" s="397"/>
      <c r="I23" s="397"/>
      <c r="J23" s="397"/>
      <c r="K23" s="397"/>
      <c r="L23" s="397"/>
      <c r="M23" s="397"/>
      <c r="N23" s="397"/>
      <c r="O23" s="397"/>
      <c r="P23" s="397"/>
      <c r="Q23" s="397"/>
      <c r="R23" s="397"/>
      <c r="S23" s="398"/>
      <c r="T23" s="757"/>
      <c r="U23" s="758"/>
      <c r="V23" s="758"/>
      <c r="W23" s="758"/>
      <c r="X23" s="758"/>
      <c r="Y23" s="758"/>
      <c r="Z23" s="758"/>
      <c r="AA23" s="758"/>
      <c r="AB23" s="758"/>
      <c r="AC23" s="758"/>
      <c r="AD23" s="758"/>
      <c r="AE23" s="758"/>
      <c r="AF23" s="758"/>
      <c r="AG23" s="758"/>
      <c r="AH23" s="758"/>
      <c r="AI23" s="758"/>
      <c r="AJ23" s="759"/>
      <c r="AL23" s="728"/>
      <c r="AM23" s="729"/>
      <c r="AN23" s="729"/>
      <c r="AO23" s="730"/>
    </row>
    <row r="24" spans="1:42" s="246" customFormat="1" ht="21" customHeight="1">
      <c r="A24" s="2"/>
      <c r="B24" s="396"/>
      <c r="C24" s="397"/>
      <c r="D24" s="397"/>
      <c r="E24" s="397"/>
      <c r="F24" s="397"/>
      <c r="G24" s="397"/>
      <c r="H24" s="397"/>
      <c r="I24" s="397"/>
      <c r="J24" s="397"/>
      <c r="K24" s="397"/>
      <c r="L24" s="397"/>
      <c r="M24" s="397"/>
      <c r="N24" s="397"/>
      <c r="O24" s="397"/>
      <c r="P24" s="397"/>
      <c r="Q24" s="397"/>
      <c r="R24" s="397"/>
      <c r="S24" s="398"/>
      <c r="T24" s="757"/>
      <c r="U24" s="758"/>
      <c r="V24" s="758"/>
      <c r="W24" s="758"/>
      <c r="X24" s="758"/>
      <c r="Y24" s="758"/>
      <c r="Z24" s="758"/>
      <c r="AA24" s="758"/>
      <c r="AB24" s="758"/>
      <c r="AC24" s="758"/>
      <c r="AD24" s="758"/>
      <c r="AE24" s="758"/>
      <c r="AF24" s="758"/>
      <c r="AG24" s="758"/>
      <c r="AH24" s="758"/>
      <c r="AI24" s="758"/>
      <c r="AJ24" s="759"/>
      <c r="AL24" s="728"/>
      <c r="AM24" s="729"/>
      <c r="AN24" s="729"/>
      <c r="AO24" s="730"/>
    </row>
    <row r="25" spans="1:42" s="246" customFormat="1" ht="21" customHeight="1">
      <c r="A25" s="2"/>
      <c r="B25" s="396"/>
      <c r="C25" s="397"/>
      <c r="D25" s="397"/>
      <c r="E25" s="397"/>
      <c r="F25" s="397"/>
      <c r="G25" s="397"/>
      <c r="H25" s="397"/>
      <c r="I25" s="397"/>
      <c r="J25" s="397"/>
      <c r="K25" s="397"/>
      <c r="L25" s="397"/>
      <c r="M25" s="397"/>
      <c r="N25" s="397"/>
      <c r="O25" s="397"/>
      <c r="P25" s="397"/>
      <c r="Q25" s="397"/>
      <c r="R25" s="397"/>
      <c r="S25" s="398"/>
      <c r="T25" s="757"/>
      <c r="U25" s="758"/>
      <c r="V25" s="758"/>
      <c r="W25" s="758"/>
      <c r="X25" s="758"/>
      <c r="Y25" s="758"/>
      <c r="Z25" s="758"/>
      <c r="AA25" s="758"/>
      <c r="AB25" s="758"/>
      <c r="AC25" s="758"/>
      <c r="AD25" s="758"/>
      <c r="AE25" s="758"/>
      <c r="AF25" s="758"/>
      <c r="AG25" s="758"/>
      <c r="AH25" s="758"/>
      <c r="AI25" s="758"/>
      <c r="AJ25" s="759"/>
      <c r="AL25" s="728"/>
      <c r="AM25" s="729"/>
      <c r="AN25" s="729"/>
      <c r="AO25" s="730"/>
    </row>
    <row r="26" spans="1:42" s="246" customFormat="1" ht="21" customHeight="1">
      <c r="A26" s="2"/>
      <c r="B26" s="393"/>
      <c r="C26" s="394"/>
      <c r="D26" s="394"/>
      <c r="E26" s="394"/>
      <c r="F26" s="394"/>
      <c r="G26" s="394"/>
      <c r="H26" s="394"/>
      <c r="I26" s="394"/>
      <c r="J26" s="394"/>
      <c r="K26" s="394"/>
      <c r="L26" s="394"/>
      <c r="M26" s="394"/>
      <c r="N26" s="394"/>
      <c r="O26" s="394"/>
      <c r="P26" s="394"/>
      <c r="Q26" s="394"/>
      <c r="R26" s="394"/>
      <c r="S26" s="395"/>
      <c r="T26" s="760"/>
      <c r="U26" s="761"/>
      <c r="V26" s="761"/>
      <c r="W26" s="761"/>
      <c r="X26" s="761"/>
      <c r="Y26" s="761"/>
      <c r="Z26" s="761"/>
      <c r="AA26" s="761"/>
      <c r="AB26" s="761"/>
      <c r="AC26" s="761"/>
      <c r="AD26" s="761"/>
      <c r="AE26" s="761"/>
      <c r="AF26" s="761"/>
      <c r="AG26" s="761"/>
      <c r="AH26" s="761"/>
      <c r="AI26" s="761"/>
      <c r="AJ26" s="762"/>
      <c r="AL26" s="731"/>
      <c r="AM26" s="732"/>
      <c r="AN26" s="732"/>
      <c r="AO26" s="733"/>
    </row>
    <row r="27" spans="1:42" ht="21" customHeight="1">
      <c r="B27" s="390" t="s">
        <v>447</v>
      </c>
      <c r="C27" s="391"/>
      <c r="D27" s="391"/>
      <c r="E27" s="391"/>
      <c r="F27" s="391"/>
      <c r="G27" s="391"/>
      <c r="H27" s="391"/>
      <c r="I27" s="391"/>
      <c r="J27" s="391"/>
      <c r="K27" s="391"/>
      <c r="L27" s="391"/>
      <c r="M27" s="391"/>
      <c r="N27" s="391"/>
      <c r="O27" s="391"/>
      <c r="P27" s="391"/>
      <c r="Q27" s="391"/>
      <c r="R27" s="391"/>
      <c r="S27" s="392"/>
      <c r="T27" s="755" t="s">
        <v>877</v>
      </c>
      <c r="U27" s="755"/>
      <c r="V27" s="755"/>
      <c r="W27" s="755"/>
      <c r="X27" s="755"/>
      <c r="Y27" s="755"/>
      <c r="Z27" s="755"/>
      <c r="AA27" s="755"/>
      <c r="AB27" s="755"/>
      <c r="AC27" s="755"/>
      <c r="AD27" s="755"/>
      <c r="AE27" s="755"/>
      <c r="AF27" s="755"/>
      <c r="AG27" s="755"/>
      <c r="AH27" s="755"/>
      <c r="AI27" s="755"/>
      <c r="AJ27" s="756"/>
      <c r="AK27" s="3"/>
      <c r="AL27" s="347" t="str">
        <f>IF(T27="","未記入","")</f>
        <v/>
      </c>
      <c r="AM27" s="347"/>
      <c r="AN27" s="347"/>
      <c r="AO27" s="347"/>
      <c r="AP27" s="38"/>
    </row>
    <row r="28" spans="1:42" s="246" customFormat="1" ht="21" customHeight="1">
      <c r="A28" s="2"/>
      <c r="B28" s="396"/>
      <c r="C28" s="397"/>
      <c r="D28" s="397"/>
      <c r="E28" s="397"/>
      <c r="F28" s="397"/>
      <c r="G28" s="397"/>
      <c r="H28" s="397"/>
      <c r="I28" s="397"/>
      <c r="J28" s="397"/>
      <c r="K28" s="397"/>
      <c r="L28" s="397"/>
      <c r="M28" s="397"/>
      <c r="N28" s="397"/>
      <c r="O28" s="397"/>
      <c r="P28" s="397"/>
      <c r="Q28" s="397"/>
      <c r="R28" s="397"/>
      <c r="S28" s="398"/>
      <c r="T28" s="758"/>
      <c r="U28" s="758"/>
      <c r="V28" s="758"/>
      <c r="W28" s="758"/>
      <c r="X28" s="758"/>
      <c r="Y28" s="758"/>
      <c r="Z28" s="758"/>
      <c r="AA28" s="758"/>
      <c r="AB28" s="758"/>
      <c r="AC28" s="758"/>
      <c r="AD28" s="758"/>
      <c r="AE28" s="758"/>
      <c r="AF28" s="758"/>
      <c r="AG28" s="758"/>
      <c r="AH28" s="758"/>
      <c r="AI28" s="758"/>
      <c r="AJ28" s="759"/>
      <c r="AK28" s="247"/>
      <c r="AL28" s="347"/>
      <c r="AM28" s="347"/>
      <c r="AN28" s="347"/>
      <c r="AO28" s="347"/>
      <c r="AP28" s="245"/>
    </row>
    <row r="29" spans="1:42" s="246" customFormat="1" ht="21" customHeight="1">
      <c r="A29" s="2"/>
      <c r="B29" s="396"/>
      <c r="C29" s="397"/>
      <c r="D29" s="397"/>
      <c r="E29" s="397"/>
      <c r="F29" s="397"/>
      <c r="G29" s="397"/>
      <c r="H29" s="397"/>
      <c r="I29" s="397"/>
      <c r="J29" s="397"/>
      <c r="K29" s="397"/>
      <c r="L29" s="397"/>
      <c r="M29" s="397"/>
      <c r="N29" s="397"/>
      <c r="O29" s="397"/>
      <c r="P29" s="397"/>
      <c r="Q29" s="397"/>
      <c r="R29" s="397"/>
      <c r="S29" s="398"/>
      <c r="T29" s="758"/>
      <c r="U29" s="758"/>
      <c r="V29" s="758"/>
      <c r="W29" s="758"/>
      <c r="X29" s="758"/>
      <c r="Y29" s="758"/>
      <c r="Z29" s="758"/>
      <c r="AA29" s="758"/>
      <c r="AB29" s="758"/>
      <c r="AC29" s="758"/>
      <c r="AD29" s="758"/>
      <c r="AE29" s="758"/>
      <c r="AF29" s="758"/>
      <c r="AG29" s="758"/>
      <c r="AH29" s="758"/>
      <c r="AI29" s="758"/>
      <c r="AJ29" s="759"/>
      <c r="AK29" s="247"/>
      <c r="AL29" s="347"/>
      <c r="AM29" s="347"/>
      <c r="AN29" s="347"/>
      <c r="AO29" s="347"/>
      <c r="AP29" s="245"/>
    </row>
    <row r="30" spans="1:42" s="246" customFormat="1" ht="21" customHeight="1">
      <c r="A30" s="2"/>
      <c r="B30" s="396"/>
      <c r="C30" s="397"/>
      <c r="D30" s="397"/>
      <c r="E30" s="397"/>
      <c r="F30" s="397"/>
      <c r="G30" s="397"/>
      <c r="H30" s="397"/>
      <c r="I30" s="397"/>
      <c r="J30" s="397"/>
      <c r="K30" s="397"/>
      <c r="L30" s="397"/>
      <c r="M30" s="397"/>
      <c r="N30" s="397"/>
      <c r="O30" s="397"/>
      <c r="P30" s="397"/>
      <c r="Q30" s="397"/>
      <c r="R30" s="397"/>
      <c r="S30" s="398"/>
      <c r="T30" s="758"/>
      <c r="U30" s="758"/>
      <c r="V30" s="758"/>
      <c r="W30" s="758"/>
      <c r="X30" s="758"/>
      <c r="Y30" s="758"/>
      <c r="Z30" s="758"/>
      <c r="AA30" s="758"/>
      <c r="AB30" s="758"/>
      <c r="AC30" s="758"/>
      <c r="AD30" s="758"/>
      <c r="AE30" s="758"/>
      <c r="AF30" s="758"/>
      <c r="AG30" s="758"/>
      <c r="AH30" s="758"/>
      <c r="AI30" s="758"/>
      <c r="AJ30" s="759"/>
      <c r="AK30" s="247"/>
      <c r="AL30" s="347"/>
      <c r="AM30" s="347"/>
      <c r="AN30" s="347"/>
      <c r="AO30" s="347"/>
      <c r="AP30" s="245"/>
    </row>
    <row r="31" spans="1:42" s="246" customFormat="1" ht="21" customHeight="1">
      <c r="A31" s="2"/>
      <c r="B31" s="396"/>
      <c r="C31" s="397"/>
      <c r="D31" s="397"/>
      <c r="E31" s="397"/>
      <c r="F31" s="397"/>
      <c r="G31" s="397"/>
      <c r="H31" s="397"/>
      <c r="I31" s="397"/>
      <c r="J31" s="397"/>
      <c r="K31" s="397"/>
      <c r="L31" s="397"/>
      <c r="M31" s="397"/>
      <c r="N31" s="397"/>
      <c r="O31" s="397"/>
      <c r="P31" s="397"/>
      <c r="Q31" s="397"/>
      <c r="R31" s="397"/>
      <c r="S31" s="398"/>
      <c r="T31" s="758"/>
      <c r="U31" s="758"/>
      <c r="V31" s="758"/>
      <c r="W31" s="758"/>
      <c r="X31" s="758"/>
      <c r="Y31" s="758"/>
      <c r="Z31" s="758"/>
      <c r="AA31" s="758"/>
      <c r="AB31" s="758"/>
      <c r="AC31" s="758"/>
      <c r="AD31" s="758"/>
      <c r="AE31" s="758"/>
      <c r="AF31" s="758"/>
      <c r="AG31" s="758"/>
      <c r="AH31" s="758"/>
      <c r="AI31" s="758"/>
      <c r="AJ31" s="759"/>
      <c r="AK31" s="247"/>
      <c r="AL31" s="347"/>
      <c r="AM31" s="347"/>
      <c r="AN31" s="347"/>
      <c r="AO31" s="347"/>
      <c r="AP31" s="245"/>
    </row>
    <row r="32" spans="1:42" s="246" customFormat="1" ht="21" customHeight="1">
      <c r="A32" s="2"/>
      <c r="B32" s="396"/>
      <c r="C32" s="397"/>
      <c r="D32" s="397"/>
      <c r="E32" s="397"/>
      <c r="F32" s="397"/>
      <c r="G32" s="397"/>
      <c r="H32" s="397"/>
      <c r="I32" s="397"/>
      <c r="J32" s="397"/>
      <c r="K32" s="397"/>
      <c r="L32" s="397"/>
      <c r="M32" s="397"/>
      <c r="N32" s="397"/>
      <c r="O32" s="397"/>
      <c r="P32" s="397"/>
      <c r="Q32" s="397"/>
      <c r="R32" s="397"/>
      <c r="S32" s="398"/>
      <c r="T32" s="758"/>
      <c r="U32" s="758"/>
      <c r="V32" s="758"/>
      <c r="W32" s="758"/>
      <c r="X32" s="758"/>
      <c r="Y32" s="758"/>
      <c r="Z32" s="758"/>
      <c r="AA32" s="758"/>
      <c r="AB32" s="758"/>
      <c r="AC32" s="758"/>
      <c r="AD32" s="758"/>
      <c r="AE32" s="758"/>
      <c r="AF32" s="758"/>
      <c r="AG32" s="758"/>
      <c r="AH32" s="758"/>
      <c r="AI32" s="758"/>
      <c r="AJ32" s="759"/>
      <c r="AK32" s="247"/>
      <c r="AL32" s="347"/>
      <c r="AM32" s="347"/>
      <c r="AN32" s="347"/>
      <c r="AO32" s="347"/>
      <c r="AP32" s="245"/>
    </row>
    <row r="33" spans="1:42" s="246" customFormat="1" ht="21" customHeight="1">
      <c r="A33" s="2"/>
      <c r="B33" s="396"/>
      <c r="C33" s="397"/>
      <c r="D33" s="397"/>
      <c r="E33" s="397"/>
      <c r="F33" s="397"/>
      <c r="G33" s="397"/>
      <c r="H33" s="397"/>
      <c r="I33" s="397"/>
      <c r="J33" s="397"/>
      <c r="K33" s="397"/>
      <c r="L33" s="397"/>
      <c r="M33" s="397"/>
      <c r="N33" s="397"/>
      <c r="O33" s="397"/>
      <c r="P33" s="397"/>
      <c r="Q33" s="397"/>
      <c r="R33" s="397"/>
      <c r="S33" s="398"/>
      <c r="T33" s="758"/>
      <c r="U33" s="758"/>
      <c r="V33" s="758"/>
      <c r="W33" s="758"/>
      <c r="X33" s="758"/>
      <c r="Y33" s="758"/>
      <c r="Z33" s="758"/>
      <c r="AA33" s="758"/>
      <c r="AB33" s="758"/>
      <c r="AC33" s="758"/>
      <c r="AD33" s="758"/>
      <c r="AE33" s="758"/>
      <c r="AF33" s="758"/>
      <c r="AG33" s="758"/>
      <c r="AH33" s="758"/>
      <c r="AI33" s="758"/>
      <c r="AJ33" s="759"/>
      <c r="AK33" s="247"/>
      <c r="AL33" s="347"/>
      <c r="AM33" s="347"/>
      <c r="AN33" s="347"/>
      <c r="AO33" s="347"/>
      <c r="AP33" s="245"/>
    </row>
    <row r="34" spans="1:42" s="246" customFormat="1" ht="21" customHeight="1">
      <c r="A34" s="2"/>
      <c r="B34" s="396"/>
      <c r="C34" s="397"/>
      <c r="D34" s="397"/>
      <c r="E34" s="397"/>
      <c r="F34" s="397"/>
      <c r="G34" s="397"/>
      <c r="H34" s="397"/>
      <c r="I34" s="397"/>
      <c r="J34" s="397"/>
      <c r="K34" s="397"/>
      <c r="L34" s="397"/>
      <c r="M34" s="397"/>
      <c r="N34" s="397"/>
      <c r="O34" s="397"/>
      <c r="P34" s="397"/>
      <c r="Q34" s="397"/>
      <c r="R34" s="397"/>
      <c r="S34" s="398"/>
      <c r="T34" s="758"/>
      <c r="U34" s="758"/>
      <c r="V34" s="758"/>
      <c r="W34" s="758"/>
      <c r="X34" s="758"/>
      <c r="Y34" s="758"/>
      <c r="Z34" s="758"/>
      <c r="AA34" s="758"/>
      <c r="AB34" s="758"/>
      <c r="AC34" s="758"/>
      <c r="AD34" s="758"/>
      <c r="AE34" s="758"/>
      <c r="AF34" s="758"/>
      <c r="AG34" s="758"/>
      <c r="AH34" s="758"/>
      <c r="AI34" s="758"/>
      <c r="AJ34" s="759"/>
      <c r="AK34" s="247"/>
      <c r="AL34" s="347"/>
      <c r="AM34" s="347"/>
      <c r="AN34" s="347"/>
      <c r="AO34" s="347"/>
      <c r="AP34" s="245"/>
    </row>
    <row r="35" spans="1:42" s="246" customFormat="1" ht="21" customHeight="1">
      <c r="A35" s="2"/>
      <c r="B35" s="396"/>
      <c r="C35" s="397"/>
      <c r="D35" s="397"/>
      <c r="E35" s="397"/>
      <c r="F35" s="397"/>
      <c r="G35" s="397"/>
      <c r="H35" s="397"/>
      <c r="I35" s="397"/>
      <c r="J35" s="397"/>
      <c r="K35" s="397"/>
      <c r="L35" s="397"/>
      <c r="M35" s="397"/>
      <c r="N35" s="397"/>
      <c r="O35" s="397"/>
      <c r="P35" s="397"/>
      <c r="Q35" s="397"/>
      <c r="R35" s="397"/>
      <c r="S35" s="398"/>
      <c r="T35" s="758"/>
      <c r="U35" s="758"/>
      <c r="V35" s="758"/>
      <c r="W35" s="758"/>
      <c r="X35" s="758"/>
      <c r="Y35" s="758"/>
      <c r="Z35" s="758"/>
      <c r="AA35" s="758"/>
      <c r="AB35" s="758"/>
      <c r="AC35" s="758"/>
      <c r="AD35" s="758"/>
      <c r="AE35" s="758"/>
      <c r="AF35" s="758"/>
      <c r="AG35" s="758"/>
      <c r="AH35" s="758"/>
      <c r="AI35" s="758"/>
      <c r="AJ35" s="759"/>
      <c r="AK35" s="247"/>
      <c r="AL35" s="347"/>
      <c r="AM35" s="347"/>
      <c r="AN35" s="347"/>
      <c r="AO35" s="347"/>
      <c r="AP35" s="245"/>
    </row>
    <row r="36" spans="1:42" s="246" customFormat="1" ht="21" customHeight="1">
      <c r="A36" s="2"/>
      <c r="B36" s="396"/>
      <c r="C36" s="397"/>
      <c r="D36" s="397"/>
      <c r="E36" s="397"/>
      <c r="F36" s="397"/>
      <c r="G36" s="397"/>
      <c r="H36" s="397"/>
      <c r="I36" s="397"/>
      <c r="J36" s="397"/>
      <c r="K36" s="397"/>
      <c r="L36" s="397"/>
      <c r="M36" s="397"/>
      <c r="N36" s="397"/>
      <c r="O36" s="397"/>
      <c r="P36" s="397"/>
      <c r="Q36" s="397"/>
      <c r="R36" s="397"/>
      <c r="S36" s="398"/>
      <c r="T36" s="758"/>
      <c r="U36" s="758"/>
      <c r="V36" s="758"/>
      <c r="W36" s="758"/>
      <c r="X36" s="758"/>
      <c r="Y36" s="758"/>
      <c r="Z36" s="758"/>
      <c r="AA36" s="758"/>
      <c r="AB36" s="758"/>
      <c r="AC36" s="758"/>
      <c r="AD36" s="758"/>
      <c r="AE36" s="758"/>
      <c r="AF36" s="758"/>
      <c r="AG36" s="758"/>
      <c r="AH36" s="758"/>
      <c r="AI36" s="758"/>
      <c r="AJ36" s="759"/>
      <c r="AK36" s="247"/>
      <c r="AL36" s="347"/>
      <c r="AM36" s="347"/>
      <c r="AN36" s="347"/>
      <c r="AO36" s="347"/>
      <c r="AP36" s="245"/>
    </row>
    <row r="37" spans="1:42" s="246" customFormat="1" ht="21" customHeight="1">
      <c r="A37" s="2"/>
      <c r="B37" s="396"/>
      <c r="C37" s="397"/>
      <c r="D37" s="397"/>
      <c r="E37" s="397"/>
      <c r="F37" s="397"/>
      <c r="G37" s="397"/>
      <c r="H37" s="397"/>
      <c r="I37" s="397"/>
      <c r="J37" s="397"/>
      <c r="K37" s="397"/>
      <c r="L37" s="397"/>
      <c r="M37" s="397"/>
      <c r="N37" s="397"/>
      <c r="O37" s="397"/>
      <c r="P37" s="397"/>
      <c r="Q37" s="397"/>
      <c r="R37" s="397"/>
      <c r="S37" s="398"/>
      <c r="T37" s="758"/>
      <c r="U37" s="758"/>
      <c r="V37" s="758"/>
      <c r="W37" s="758"/>
      <c r="X37" s="758"/>
      <c r="Y37" s="758"/>
      <c r="Z37" s="758"/>
      <c r="AA37" s="758"/>
      <c r="AB37" s="758"/>
      <c r="AC37" s="758"/>
      <c r="AD37" s="758"/>
      <c r="AE37" s="758"/>
      <c r="AF37" s="758"/>
      <c r="AG37" s="758"/>
      <c r="AH37" s="758"/>
      <c r="AI37" s="758"/>
      <c r="AJ37" s="759"/>
      <c r="AK37" s="247"/>
      <c r="AL37" s="347"/>
      <c r="AM37" s="347"/>
      <c r="AN37" s="347"/>
      <c r="AO37" s="347"/>
      <c r="AP37" s="245"/>
    </row>
    <row r="38" spans="1:42" s="246" customFormat="1" ht="21" customHeight="1" thickBot="1">
      <c r="A38" s="2"/>
      <c r="B38" s="768"/>
      <c r="C38" s="769"/>
      <c r="D38" s="769"/>
      <c r="E38" s="769"/>
      <c r="F38" s="769"/>
      <c r="G38" s="769"/>
      <c r="H38" s="769"/>
      <c r="I38" s="769"/>
      <c r="J38" s="769"/>
      <c r="K38" s="769"/>
      <c r="L38" s="769"/>
      <c r="M38" s="769"/>
      <c r="N38" s="769"/>
      <c r="O38" s="769"/>
      <c r="P38" s="769"/>
      <c r="Q38" s="769"/>
      <c r="R38" s="769"/>
      <c r="S38" s="770"/>
      <c r="T38" s="766"/>
      <c r="U38" s="766"/>
      <c r="V38" s="766"/>
      <c r="W38" s="766"/>
      <c r="X38" s="766"/>
      <c r="Y38" s="766"/>
      <c r="Z38" s="766"/>
      <c r="AA38" s="766"/>
      <c r="AB38" s="766"/>
      <c r="AC38" s="766"/>
      <c r="AD38" s="766"/>
      <c r="AE38" s="766"/>
      <c r="AF38" s="766"/>
      <c r="AG38" s="766"/>
      <c r="AH38" s="766"/>
      <c r="AI38" s="766"/>
      <c r="AJ38" s="767"/>
      <c r="AK38" s="247"/>
      <c r="AL38" s="347"/>
      <c r="AM38" s="347"/>
      <c r="AN38" s="347"/>
      <c r="AO38" s="347"/>
      <c r="AP38" s="245"/>
    </row>
    <row r="39" spans="1:42" ht="21" customHeight="1">
      <c r="X39" s="77" t="s">
        <v>339</v>
      </c>
    </row>
    <row r="40" spans="1:42" ht="21" customHeight="1" thickBot="1">
      <c r="B40" s="811" t="s">
        <v>427</v>
      </c>
      <c r="C40" s="811"/>
      <c r="D40" s="811"/>
      <c r="E40" s="811"/>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811"/>
      <c r="AJ40" s="811"/>
    </row>
    <row r="41" spans="1:42" ht="21" customHeight="1">
      <c r="B41" s="716" t="s">
        <v>397</v>
      </c>
      <c r="C41" s="717"/>
      <c r="D41" s="717"/>
      <c r="E41" s="717"/>
      <c r="F41" s="717"/>
      <c r="G41" s="717"/>
      <c r="H41" s="717"/>
      <c r="I41" s="717"/>
      <c r="J41" s="717"/>
      <c r="K41" s="717"/>
      <c r="L41" s="717"/>
      <c r="M41" s="718"/>
      <c r="N41" s="713" t="s">
        <v>883</v>
      </c>
      <c r="O41" s="714"/>
      <c r="P41" s="714"/>
      <c r="Q41" s="714"/>
      <c r="R41" s="714"/>
      <c r="S41" s="714"/>
      <c r="T41" s="714"/>
      <c r="U41" s="714"/>
      <c r="V41" s="714"/>
      <c r="W41" s="714"/>
      <c r="X41" s="714"/>
      <c r="Y41" s="714"/>
      <c r="Z41" s="714"/>
      <c r="AA41" s="714"/>
      <c r="AB41" s="714"/>
      <c r="AC41" s="714"/>
      <c r="AD41" s="714"/>
      <c r="AE41" s="714"/>
      <c r="AF41" s="714"/>
      <c r="AG41" s="714"/>
      <c r="AH41" s="714"/>
      <c r="AI41" s="714"/>
      <c r="AJ41" s="715"/>
      <c r="AL41" s="725" t="str">
        <f>IF(N41="","未記入","")</f>
        <v/>
      </c>
      <c r="AM41" s="726"/>
      <c r="AN41" s="726"/>
      <c r="AO41" s="727"/>
    </row>
    <row r="42" spans="1:42" s="246" customFormat="1" ht="21" customHeight="1">
      <c r="A42" s="2"/>
      <c r="B42" s="719"/>
      <c r="C42" s="720"/>
      <c r="D42" s="720"/>
      <c r="E42" s="720"/>
      <c r="F42" s="720"/>
      <c r="G42" s="720"/>
      <c r="H42" s="720"/>
      <c r="I42" s="720"/>
      <c r="J42" s="720"/>
      <c r="K42" s="720"/>
      <c r="L42" s="720"/>
      <c r="M42" s="721"/>
      <c r="N42" s="693"/>
      <c r="O42" s="694"/>
      <c r="P42" s="694"/>
      <c r="Q42" s="694"/>
      <c r="R42" s="694"/>
      <c r="S42" s="694"/>
      <c r="T42" s="694"/>
      <c r="U42" s="694"/>
      <c r="V42" s="694"/>
      <c r="W42" s="694"/>
      <c r="X42" s="694"/>
      <c r="Y42" s="694"/>
      <c r="Z42" s="694"/>
      <c r="AA42" s="694"/>
      <c r="AB42" s="694"/>
      <c r="AC42" s="694"/>
      <c r="AD42" s="694"/>
      <c r="AE42" s="694"/>
      <c r="AF42" s="694"/>
      <c r="AG42" s="694"/>
      <c r="AH42" s="694"/>
      <c r="AI42" s="694"/>
      <c r="AJ42" s="695"/>
      <c r="AL42" s="728"/>
      <c r="AM42" s="729"/>
      <c r="AN42" s="729"/>
      <c r="AO42" s="730"/>
    </row>
    <row r="43" spans="1:42" s="246" customFormat="1" ht="21" customHeight="1">
      <c r="A43" s="2"/>
      <c r="B43" s="719"/>
      <c r="C43" s="720"/>
      <c r="D43" s="720"/>
      <c r="E43" s="720"/>
      <c r="F43" s="720"/>
      <c r="G43" s="720"/>
      <c r="H43" s="720"/>
      <c r="I43" s="720"/>
      <c r="J43" s="720"/>
      <c r="K43" s="720"/>
      <c r="L43" s="720"/>
      <c r="M43" s="721"/>
      <c r="N43" s="693"/>
      <c r="O43" s="694"/>
      <c r="P43" s="694"/>
      <c r="Q43" s="694"/>
      <c r="R43" s="694"/>
      <c r="S43" s="694"/>
      <c r="T43" s="694"/>
      <c r="U43" s="694"/>
      <c r="V43" s="694"/>
      <c r="W43" s="694"/>
      <c r="X43" s="694"/>
      <c r="Y43" s="694"/>
      <c r="Z43" s="694"/>
      <c r="AA43" s="694"/>
      <c r="AB43" s="694"/>
      <c r="AC43" s="694"/>
      <c r="AD43" s="694"/>
      <c r="AE43" s="694"/>
      <c r="AF43" s="694"/>
      <c r="AG43" s="694"/>
      <c r="AH43" s="694"/>
      <c r="AI43" s="694"/>
      <c r="AJ43" s="695"/>
      <c r="AL43" s="728"/>
      <c r="AM43" s="729"/>
      <c r="AN43" s="729"/>
      <c r="AO43" s="730"/>
    </row>
    <row r="44" spans="1:42" s="246" customFormat="1" ht="21" customHeight="1">
      <c r="A44" s="2"/>
      <c r="B44" s="719"/>
      <c r="C44" s="720"/>
      <c r="D44" s="720"/>
      <c r="E44" s="720"/>
      <c r="F44" s="720"/>
      <c r="G44" s="720"/>
      <c r="H44" s="720"/>
      <c r="I44" s="720"/>
      <c r="J44" s="720"/>
      <c r="K44" s="720"/>
      <c r="L44" s="720"/>
      <c r="M44" s="721"/>
      <c r="N44" s="693"/>
      <c r="O44" s="694"/>
      <c r="P44" s="694"/>
      <c r="Q44" s="694"/>
      <c r="R44" s="694"/>
      <c r="S44" s="694"/>
      <c r="T44" s="694"/>
      <c r="U44" s="694"/>
      <c r="V44" s="694"/>
      <c r="W44" s="694"/>
      <c r="X44" s="694"/>
      <c r="Y44" s="694"/>
      <c r="Z44" s="694"/>
      <c r="AA44" s="694"/>
      <c r="AB44" s="694"/>
      <c r="AC44" s="694"/>
      <c r="AD44" s="694"/>
      <c r="AE44" s="694"/>
      <c r="AF44" s="694"/>
      <c r="AG44" s="694"/>
      <c r="AH44" s="694"/>
      <c r="AI44" s="694"/>
      <c r="AJ44" s="695"/>
      <c r="AL44" s="728"/>
      <c r="AM44" s="729"/>
      <c r="AN44" s="729"/>
      <c r="AO44" s="730"/>
    </row>
    <row r="45" spans="1:42" s="246" customFormat="1" ht="21" customHeight="1">
      <c r="A45" s="2"/>
      <c r="B45" s="719"/>
      <c r="C45" s="720"/>
      <c r="D45" s="720"/>
      <c r="E45" s="720"/>
      <c r="F45" s="720"/>
      <c r="G45" s="720"/>
      <c r="H45" s="720"/>
      <c r="I45" s="720"/>
      <c r="J45" s="720"/>
      <c r="K45" s="720"/>
      <c r="L45" s="720"/>
      <c r="M45" s="721"/>
      <c r="N45" s="693"/>
      <c r="O45" s="694"/>
      <c r="P45" s="694"/>
      <c r="Q45" s="694"/>
      <c r="R45" s="694"/>
      <c r="S45" s="694"/>
      <c r="T45" s="694"/>
      <c r="U45" s="694"/>
      <c r="V45" s="694"/>
      <c r="W45" s="694"/>
      <c r="X45" s="694"/>
      <c r="Y45" s="694"/>
      <c r="Z45" s="694"/>
      <c r="AA45" s="694"/>
      <c r="AB45" s="694"/>
      <c r="AC45" s="694"/>
      <c r="AD45" s="694"/>
      <c r="AE45" s="694"/>
      <c r="AF45" s="694"/>
      <c r="AG45" s="694"/>
      <c r="AH45" s="694"/>
      <c r="AI45" s="694"/>
      <c r="AJ45" s="695"/>
      <c r="AL45" s="728"/>
      <c r="AM45" s="729"/>
      <c r="AN45" s="729"/>
      <c r="AO45" s="730"/>
    </row>
    <row r="46" spans="1:42" s="246" customFormat="1" ht="21" customHeight="1">
      <c r="A46" s="2"/>
      <c r="B46" s="719"/>
      <c r="C46" s="720"/>
      <c r="D46" s="720"/>
      <c r="E46" s="720"/>
      <c r="F46" s="720"/>
      <c r="G46" s="720"/>
      <c r="H46" s="720"/>
      <c r="I46" s="720"/>
      <c r="J46" s="720"/>
      <c r="K46" s="720"/>
      <c r="L46" s="720"/>
      <c r="M46" s="721"/>
      <c r="N46" s="693"/>
      <c r="O46" s="694"/>
      <c r="P46" s="694"/>
      <c r="Q46" s="694"/>
      <c r="R46" s="694"/>
      <c r="S46" s="694"/>
      <c r="T46" s="694"/>
      <c r="U46" s="694"/>
      <c r="V46" s="694"/>
      <c r="W46" s="694"/>
      <c r="X46" s="694"/>
      <c r="Y46" s="694"/>
      <c r="Z46" s="694"/>
      <c r="AA46" s="694"/>
      <c r="AB46" s="694"/>
      <c r="AC46" s="694"/>
      <c r="AD46" s="694"/>
      <c r="AE46" s="694"/>
      <c r="AF46" s="694"/>
      <c r="AG46" s="694"/>
      <c r="AH46" s="694"/>
      <c r="AI46" s="694"/>
      <c r="AJ46" s="695"/>
      <c r="AL46" s="728"/>
      <c r="AM46" s="729"/>
      <c r="AN46" s="729"/>
      <c r="AO46" s="730"/>
    </row>
    <row r="47" spans="1:42" s="246" customFormat="1" ht="21" customHeight="1">
      <c r="A47" s="2"/>
      <c r="B47" s="719"/>
      <c r="C47" s="720"/>
      <c r="D47" s="720"/>
      <c r="E47" s="720"/>
      <c r="F47" s="720"/>
      <c r="G47" s="720"/>
      <c r="H47" s="720"/>
      <c r="I47" s="720"/>
      <c r="J47" s="720"/>
      <c r="K47" s="720"/>
      <c r="L47" s="720"/>
      <c r="M47" s="721"/>
      <c r="N47" s="693"/>
      <c r="O47" s="694"/>
      <c r="P47" s="694"/>
      <c r="Q47" s="694"/>
      <c r="R47" s="694"/>
      <c r="S47" s="694"/>
      <c r="T47" s="694"/>
      <c r="U47" s="694"/>
      <c r="V47" s="694"/>
      <c r="W47" s="694"/>
      <c r="X47" s="694"/>
      <c r="Y47" s="694"/>
      <c r="Z47" s="694"/>
      <c r="AA47" s="694"/>
      <c r="AB47" s="694"/>
      <c r="AC47" s="694"/>
      <c r="AD47" s="694"/>
      <c r="AE47" s="694"/>
      <c r="AF47" s="694"/>
      <c r="AG47" s="694"/>
      <c r="AH47" s="694"/>
      <c r="AI47" s="694"/>
      <c r="AJ47" s="695"/>
      <c r="AL47" s="728"/>
      <c r="AM47" s="729"/>
      <c r="AN47" s="729"/>
      <c r="AO47" s="730"/>
    </row>
    <row r="48" spans="1:42" s="246" customFormat="1" ht="21" customHeight="1">
      <c r="A48" s="2"/>
      <c r="B48" s="719"/>
      <c r="C48" s="720"/>
      <c r="D48" s="720"/>
      <c r="E48" s="720"/>
      <c r="F48" s="720"/>
      <c r="G48" s="720"/>
      <c r="H48" s="720"/>
      <c r="I48" s="720"/>
      <c r="J48" s="720"/>
      <c r="K48" s="720"/>
      <c r="L48" s="720"/>
      <c r="M48" s="721"/>
      <c r="N48" s="693"/>
      <c r="O48" s="694"/>
      <c r="P48" s="694"/>
      <c r="Q48" s="694"/>
      <c r="R48" s="694"/>
      <c r="S48" s="694"/>
      <c r="T48" s="694"/>
      <c r="U48" s="694"/>
      <c r="V48" s="694"/>
      <c r="W48" s="694"/>
      <c r="X48" s="694"/>
      <c r="Y48" s="694"/>
      <c r="Z48" s="694"/>
      <c r="AA48" s="694"/>
      <c r="AB48" s="694"/>
      <c r="AC48" s="694"/>
      <c r="AD48" s="694"/>
      <c r="AE48" s="694"/>
      <c r="AF48" s="694"/>
      <c r="AG48" s="694"/>
      <c r="AH48" s="694"/>
      <c r="AI48" s="694"/>
      <c r="AJ48" s="695"/>
      <c r="AL48" s="728"/>
      <c r="AM48" s="729"/>
      <c r="AN48" s="729"/>
      <c r="AO48" s="730"/>
    </row>
    <row r="49" spans="1:41" s="246" customFormat="1" ht="21" customHeight="1">
      <c r="A49" s="2"/>
      <c r="B49" s="719"/>
      <c r="C49" s="720"/>
      <c r="D49" s="720"/>
      <c r="E49" s="720"/>
      <c r="F49" s="720"/>
      <c r="G49" s="720"/>
      <c r="H49" s="720"/>
      <c r="I49" s="720"/>
      <c r="J49" s="720"/>
      <c r="K49" s="720"/>
      <c r="L49" s="720"/>
      <c r="M49" s="721"/>
      <c r="N49" s="693"/>
      <c r="O49" s="694"/>
      <c r="P49" s="694"/>
      <c r="Q49" s="694"/>
      <c r="R49" s="694"/>
      <c r="S49" s="694"/>
      <c r="T49" s="694"/>
      <c r="U49" s="694"/>
      <c r="V49" s="694"/>
      <c r="W49" s="694"/>
      <c r="X49" s="694"/>
      <c r="Y49" s="694"/>
      <c r="Z49" s="694"/>
      <c r="AA49" s="694"/>
      <c r="AB49" s="694"/>
      <c r="AC49" s="694"/>
      <c r="AD49" s="694"/>
      <c r="AE49" s="694"/>
      <c r="AF49" s="694"/>
      <c r="AG49" s="694"/>
      <c r="AH49" s="694"/>
      <c r="AI49" s="694"/>
      <c r="AJ49" s="695"/>
      <c r="AL49" s="728"/>
      <c r="AM49" s="729"/>
      <c r="AN49" s="729"/>
      <c r="AO49" s="730"/>
    </row>
    <row r="50" spans="1:41" s="246" customFormat="1" ht="21" customHeight="1">
      <c r="A50" s="2"/>
      <c r="B50" s="722"/>
      <c r="C50" s="723"/>
      <c r="D50" s="723"/>
      <c r="E50" s="723"/>
      <c r="F50" s="723"/>
      <c r="G50" s="723"/>
      <c r="H50" s="723"/>
      <c r="I50" s="723"/>
      <c r="J50" s="723"/>
      <c r="K50" s="723"/>
      <c r="L50" s="723"/>
      <c r="M50" s="724"/>
      <c r="N50" s="696"/>
      <c r="O50" s="697"/>
      <c r="P50" s="697"/>
      <c r="Q50" s="697"/>
      <c r="R50" s="697"/>
      <c r="S50" s="697"/>
      <c r="T50" s="697"/>
      <c r="U50" s="697"/>
      <c r="V50" s="697"/>
      <c r="W50" s="697"/>
      <c r="X50" s="697"/>
      <c r="Y50" s="697"/>
      <c r="Z50" s="697"/>
      <c r="AA50" s="697"/>
      <c r="AB50" s="697"/>
      <c r="AC50" s="697"/>
      <c r="AD50" s="697"/>
      <c r="AE50" s="697"/>
      <c r="AF50" s="697"/>
      <c r="AG50" s="697"/>
      <c r="AH50" s="697"/>
      <c r="AI50" s="697"/>
      <c r="AJ50" s="698"/>
      <c r="AL50" s="731"/>
      <c r="AM50" s="732"/>
      <c r="AN50" s="732"/>
      <c r="AO50" s="733"/>
    </row>
    <row r="51" spans="1:41" ht="36" customHeight="1">
      <c r="B51" s="819" t="s">
        <v>499</v>
      </c>
      <c r="C51" s="820"/>
      <c r="D51" s="825" t="s">
        <v>500</v>
      </c>
      <c r="E51" s="740"/>
      <c r="F51" s="740"/>
      <c r="G51" s="740"/>
      <c r="H51" s="740"/>
      <c r="I51" s="740"/>
      <c r="J51" s="740"/>
      <c r="K51" s="740"/>
      <c r="L51" s="740"/>
      <c r="M51" s="741"/>
      <c r="N51" s="712" t="s">
        <v>884</v>
      </c>
      <c r="O51" s="710"/>
      <c r="P51" s="710"/>
      <c r="Q51" s="710"/>
      <c r="R51" s="710"/>
      <c r="S51" s="710"/>
      <c r="T51" s="710"/>
      <c r="U51" s="710"/>
      <c r="V51" s="710"/>
      <c r="W51" s="710"/>
      <c r="X51" s="710"/>
      <c r="Y51" s="710"/>
      <c r="Z51" s="710"/>
      <c r="AA51" s="710"/>
      <c r="AB51" s="710"/>
      <c r="AC51" s="710"/>
      <c r="AD51" s="710"/>
      <c r="AE51" s="710"/>
      <c r="AF51" s="710"/>
      <c r="AG51" s="710"/>
      <c r="AH51" s="710"/>
      <c r="AI51" s="710"/>
      <c r="AJ51" s="711"/>
      <c r="AL51" s="347" t="str">
        <f t="shared" ref="AL51:AL67" si="0">IF(N51="","未記入","")</f>
        <v/>
      </c>
      <c r="AM51" s="347"/>
      <c r="AN51" s="347"/>
      <c r="AO51" s="347"/>
    </row>
    <row r="52" spans="1:41" ht="36" customHeight="1">
      <c r="B52" s="821"/>
      <c r="C52" s="822"/>
      <c r="D52" s="825" t="s">
        <v>501</v>
      </c>
      <c r="E52" s="740"/>
      <c r="F52" s="740"/>
      <c r="G52" s="740"/>
      <c r="H52" s="740"/>
      <c r="I52" s="740"/>
      <c r="J52" s="740"/>
      <c r="K52" s="740"/>
      <c r="L52" s="740"/>
      <c r="M52" s="741"/>
      <c r="N52" s="712" t="s">
        <v>885</v>
      </c>
      <c r="O52" s="710"/>
      <c r="P52" s="710"/>
      <c r="Q52" s="710"/>
      <c r="R52" s="710"/>
      <c r="S52" s="710"/>
      <c r="T52" s="710"/>
      <c r="U52" s="710"/>
      <c r="V52" s="710"/>
      <c r="W52" s="710"/>
      <c r="X52" s="710"/>
      <c r="Y52" s="710"/>
      <c r="Z52" s="710"/>
      <c r="AA52" s="710"/>
      <c r="AB52" s="710"/>
      <c r="AC52" s="710"/>
      <c r="AD52" s="710"/>
      <c r="AE52" s="710"/>
      <c r="AF52" s="710"/>
      <c r="AG52" s="710"/>
      <c r="AH52" s="710"/>
      <c r="AI52" s="710"/>
      <c r="AJ52" s="711"/>
      <c r="AL52" s="347" t="str">
        <f t="shared" si="0"/>
        <v/>
      </c>
      <c r="AM52" s="347"/>
      <c r="AN52" s="347"/>
      <c r="AO52" s="347"/>
    </row>
    <row r="53" spans="1:41" ht="36" customHeight="1">
      <c r="B53" s="821"/>
      <c r="C53" s="822"/>
      <c r="D53" s="825" t="s">
        <v>502</v>
      </c>
      <c r="E53" s="740"/>
      <c r="F53" s="740"/>
      <c r="G53" s="740"/>
      <c r="H53" s="740"/>
      <c r="I53" s="740"/>
      <c r="J53" s="740"/>
      <c r="K53" s="740"/>
      <c r="L53" s="740"/>
      <c r="M53" s="741"/>
      <c r="N53" s="712" t="s">
        <v>886</v>
      </c>
      <c r="O53" s="710"/>
      <c r="P53" s="710"/>
      <c r="Q53" s="710"/>
      <c r="R53" s="710"/>
      <c r="S53" s="710"/>
      <c r="T53" s="710"/>
      <c r="U53" s="710"/>
      <c r="V53" s="710"/>
      <c r="W53" s="710"/>
      <c r="X53" s="710"/>
      <c r="Y53" s="710"/>
      <c r="Z53" s="710"/>
      <c r="AA53" s="710"/>
      <c r="AB53" s="710"/>
      <c r="AC53" s="710"/>
      <c r="AD53" s="710"/>
      <c r="AE53" s="710"/>
      <c r="AF53" s="710"/>
      <c r="AG53" s="710"/>
      <c r="AH53" s="710"/>
      <c r="AI53" s="710"/>
      <c r="AJ53" s="711"/>
      <c r="AL53" s="347" t="str">
        <f t="shared" si="0"/>
        <v/>
      </c>
      <c r="AM53" s="347"/>
      <c r="AN53" s="347"/>
      <c r="AO53" s="347"/>
    </row>
    <row r="54" spans="1:41" ht="36" customHeight="1">
      <c r="B54" s="821"/>
      <c r="C54" s="822"/>
      <c r="D54" s="825" t="s">
        <v>503</v>
      </c>
      <c r="E54" s="740"/>
      <c r="F54" s="740"/>
      <c r="G54" s="740"/>
      <c r="H54" s="740"/>
      <c r="I54" s="740"/>
      <c r="J54" s="740"/>
      <c r="K54" s="740"/>
      <c r="L54" s="740"/>
      <c r="M54" s="741"/>
      <c r="N54" s="712" t="s">
        <v>887</v>
      </c>
      <c r="O54" s="710"/>
      <c r="P54" s="710"/>
      <c r="Q54" s="710"/>
      <c r="R54" s="710"/>
      <c r="S54" s="710"/>
      <c r="T54" s="710"/>
      <c r="U54" s="710"/>
      <c r="V54" s="710"/>
      <c r="W54" s="710"/>
      <c r="X54" s="710"/>
      <c r="Y54" s="710"/>
      <c r="Z54" s="710"/>
      <c r="AA54" s="710"/>
      <c r="AB54" s="710"/>
      <c r="AC54" s="710"/>
      <c r="AD54" s="710"/>
      <c r="AE54" s="710"/>
      <c r="AF54" s="710"/>
      <c r="AG54" s="710"/>
      <c r="AH54" s="710"/>
      <c r="AI54" s="710"/>
      <c r="AJ54" s="711"/>
      <c r="AL54" s="347" t="str">
        <f t="shared" si="0"/>
        <v/>
      </c>
      <c r="AM54" s="347"/>
      <c r="AN54" s="347"/>
      <c r="AO54" s="347"/>
    </row>
    <row r="55" spans="1:41" ht="36" customHeight="1">
      <c r="B55" s="821"/>
      <c r="C55" s="822"/>
      <c r="D55" s="825" t="s">
        <v>504</v>
      </c>
      <c r="E55" s="740"/>
      <c r="F55" s="740"/>
      <c r="G55" s="740"/>
      <c r="H55" s="740"/>
      <c r="I55" s="740"/>
      <c r="J55" s="740"/>
      <c r="K55" s="740"/>
      <c r="L55" s="740"/>
      <c r="M55" s="741"/>
      <c r="N55" s="684" t="s">
        <v>806</v>
      </c>
      <c r="O55" s="685"/>
      <c r="P55" s="685"/>
      <c r="Q55" s="685"/>
      <c r="R55" s="708" t="s">
        <v>888</v>
      </c>
      <c r="S55" s="708"/>
      <c r="T55" s="708"/>
      <c r="U55" s="708"/>
      <c r="V55" s="708"/>
      <c r="W55" s="708"/>
      <c r="X55" s="708"/>
      <c r="Y55" s="708"/>
      <c r="Z55" s="708"/>
      <c r="AA55" s="708"/>
      <c r="AB55" s="708"/>
      <c r="AC55" s="708"/>
      <c r="AD55" s="708"/>
      <c r="AE55" s="708"/>
      <c r="AF55" s="708"/>
      <c r="AG55" s="708"/>
      <c r="AH55" s="708"/>
      <c r="AI55" s="708"/>
      <c r="AJ55" s="709"/>
      <c r="AL55" s="347" t="str">
        <f t="shared" si="0"/>
        <v/>
      </c>
      <c r="AM55" s="347"/>
      <c r="AN55" s="347"/>
      <c r="AO55" s="347"/>
    </row>
    <row r="56" spans="1:41" ht="36" customHeight="1">
      <c r="B56" s="823"/>
      <c r="C56" s="824"/>
      <c r="D56" s="825" t="s">
        <v>505</v>
      </c>
      <c r="E56" s="740"/>
      <c r="F56" s="740"/>
      <c r="G56" s="740"/>
      <c r="H56" s="740"/>
      <c r="I56" s="740"/>
      <c r="J56" s="740"/>
      <c r="K56" s="740"/>
      <c r="L56" s="740"/>
      <c r="M56" s="741"/>
      <c r="N56" s="684" t="s">
        <v>806</v>
      </c>
      <c r="O56" s="685"/>
      <c r="P56" s="685"/>
      <c r="Q56" s="685"/>
      <c r="R56" s="708" t="s">
        <v>889</v>
      </c>
      <c r="S56" s="708"/>
      <c r="T56" s="708"/>
      <c r="U56" s="708"/>
      <c r="V56" s="708"/>
      <c r="W56" s="708"/>
      <c r="X56" s="708"/>
      <c r="Y56" s="708"/>
      <c r="Z56" s="708"/>
      <c r="AA56" s="708"/>
      <c r="AB56" s="708"/>
      <c r="AC56" s="708"/>
      <c r="AD56" s="708"/>
      <c r="AE56" s="708"/>
      <c r="AF56" s="708"/>
      <c r="AG56" s="708"/>
      <c r="AH56" s="708"/>
      <c r="AI56" s="708"/>
      <c r="AJ56" s="709"/>
      <c r="AL56" s="347" t="str">
        <f t="shared" si="0"/>
        <v/>
      </c>
      <c r="AM56" s="347"/>
      <c r="AN56" s="347"/>
      <c r="AO56" s="347"/>
    </row>
    <row r="57" spans="1:41" ht="36" customHeight="1">
      <c r="B57" s="819" t="s">
        <v>506</v>
      </c>
      <c r="C57" s="820"/>
      <c r="D57" s="825" t="s">
        <v>507</v>
      </c>
      <c r="E57" s="740"/>
      <c r="F57" s="740"/>
      <c r="G57" s="740"/>
      <c r="H57" s="740"/>
      <c r="I57" s="740"/>
      <c r="J57" s="740"/>
      <c r="K57" s="740"/>
      <c r="L57" s="740"/>
      <c r="M57" s="741"/>
      <c r="N57" s="696" t="s">
        <v>890</v>
      </c>
      <c r="O57" s="697"/>
      <c r="P57" s="697"/>
      <c r="Q57" s="697"/>
      <c r="R57" s="710"/>
      <c r="S57" s="710"/>
      <c r="T57" s="710"/>
      <c r="U57" s="710"/>
      <c r="V57" s="710"/>
      <c r="W57" s="710"/>
      <c r="X57" s="710"/>
      <c r="Y57" s="710"/>
      <c r="Z57" s="710"/>
      <c r="AA57" s="710"/>
      <c r="AB57" s="710"/>
      <c r="AC57" s="710"/>
      <c r="AD57" s="710"/>
      <c r="AE57" s="710"/>
      <c r="AF57" s="710"/>
      <c r="AG57" s="710"/>
      <c r="AH57" s="710"/>
      <c r="AI57" s="710"/>
      <c r="AJ57" s="711"/>
      <c r="AL57" s="347" t="str">
        <f t="shared" si="0"/>
        <v/>
      </c>
      <c r="AM57" s="347"/>
      <c r="AN57" s="347"/>
      <c r="AO57" s="347"/>
    </row>
    <row r="58" spans="1:41" ht="36" customHeight="1">
      <c r="B58" s="821"/>
      <c r="C58" s="822"/>
      <c r="D58" s="825" t="s">
        <v>508</v>
      </c>
      <c r="E58" s="740"/>
      <c r="F58" s="740"/>
      <c r="G58" s="740"/>
      <c r="H58" s="740"/>
      <c r="I58" s="740"/>
      <c r="J58" s="740"/>
      <c r="K58" s="740"/>
      <c r="L58" s="740"/>
      <c r="M58" s="741"/>
      <c r="N58" s="712" t="s">
        <v>891</v>
      </c>
      <c r="O58" s="710"/>
      <c r="P58" s="710"/>
      <c r="Q58" s="710"/>
      <c r="R58" s="710"/>
      <c r="S58" s="710"/>
      <c r="T58" s="710"/>
      <c r="U58" s="710"/>
      <c r="V58" s="710"/>
      <c r="W58" s="710"/>
      <c r="X58" s="710"/>
      <c r="Y58" s="710"/>
      <c r="Z58" s="710"/>
      <c r="AA58" s="710"/>
      <c r="AB58" s="710"/>
      <c r="AC58" s="710"/>
      <c r="AD58" s="710"/>
      <c r="AE58" s="710"/>
      <c r="AF58" s="710"/>
      <c r="AG58" s="710"/>
      <c r="AH58" s="710"/>
      <c r="AI58" s="710"/>
      <c r="AJ58" s="711"/>
      <c r="AL58" s="347" t="str">
        <f t="shared" si="0"/>
        <v/>
      </c>
      <c r="AM58" s="347"/>
      <c r="AN58" s="347"/>
      <c r="AO58" s="347"/>
    </row>
    <row r="59" spans="1:41" ht="36" customHeight="1">
      <c r="B59" s="823"/>
      <c r="C59" s="824"/>
      <c r="D59" s="825" t="s">
        <v>509</v>
      </c>
      <c r="E59" s="740"/>
      <c r="F59" s="740"/>
      <c r="G59" s="740"/>
      <c r="H59" s="740"/>
      <c r="I59" s="740"/>
      <c r="J59" s="740"/>
      <c r="K59" s="740"/>
      <c r="L59" s="740"/>
      <c r="M59" s="741"/>
      <c r="N59" s="684" t="s">
        <v>806</v>
      </c>
      <c r="O59" s="685"/>
      <c r="P59" s="685"/>
      <c r="Q59" s="685"/>
      <c r="R59" s="708" t="s">
        <v>892</v>
      </c>
      <c r="S59" s="708"/>
      <c r="T59" s="708"/>
      <c r="U59" s="708"/>
      <c r="V59" s="708"/>
      <c r="W59" s="708"/>
      <c r="X59" s="708"/>
      <c r="Y59" s="708"/>
      <c r="Z59" s="708"/>
      <c r="AA59" s="708"/>
      <c r="AB59" s="708"/>
      <c r="AC59" s="708"/>
      <c r="AD59" s="708"/>
      <c r="AE59" s="708"/>
      <c r="AF59" s="708"/>
      <c r="AG59" s="708"/>
      <c r="AH59" s="708"/>
      <c r="AI59" s="708"/>
      <c r="AJ59" s="709"/>
      <c r="AL59" s="347" t="str">
        <f t="shared" si="0"/>
        <v/>
      </c>
      <c r="AM59" s="347"/>
      <c r="AN59" s="347"/>
      <c r="AO59" s="347"/>
    </row>
    <row r="60" spans="1:41" ht="36" customHeight="1">
      <c r="B60" s="819" t="s">
        <v>510</v>
      </c>
      <c r="C60" s="820"/>
      <c r="D60" s="825" t="s">
        <v>511</v>
      </c>
      <c r="E60" s="740"/>
      <c r="F60" s="740"/>
      <c r="G60" s="740"/>
      <c r="H60" s="740"/>
      <c r="I60" s="740"/>
      <c r="J60" s="740"/>
      <c r="K60" s="740"/>
      <c r="L60" s="740"/>
      <c r="M60" s="741"/>
      <c r="N60" s="684" t="s">
        <v>806</v>
      </c>
      <c r="O60" s="685"/>
      <c r="P60" s="685"/>
      <c r="Q60" s="685"/>
      <c r="R60" s="708" t="s">
        <v>893</v>
      </c>
      <c r="S60" s="708"/>
      <c r="T60" s="708"/>
      <c r="U60" s="708"/>
      <c r="V60" s="708"/>
      <c r="W60" s="708"/>
      <c r="X60" s="708"/>
      <c r="Y60" s="708"/>
      <c r="Z60" s="708"/>
      <c r="AA60" s="708"/>
      <c r="AB60" s="708"/>
      <c r="AC60" s="708"/>
      <c r="AD60" s="708"/>
      <c r="AE60" s="708"/>
      <c r="AF60" s="708"/>
      <c r="AG60" s="708"/>
      <c r="AH60" s="708"/>
      <c r="AI60" s="708"/>
      <c r="AJ60" s="709"/>
      <c r="AL60" s="347" t="str">
        <f t="shared" si="0"/>
        <v/>
      </c>
      <c r="AM60" s="347"/>
      <c r="AN60" s="347"/>
      <c r="AO60" s="347"/>
    </row>
    <row r="61" spans="1:41" ht="36" customHeight="1">
      <c r="B61" s="823"/>
      <c r="C61" s="824"/>
      <c r="D61" s="825" t="s">
        <v>512</v>
      </c>
      <c r="E61" s="740"/>
      <c r="F61" s="740"/>
      <c r="G61" s="740"/>
      <c r="H61" s="740"/>
      <c r="I61" s="740"/>
      <c r="J61" s="740"/>
      <c r="K61" s="740"/>
      <c r="L61" s="740"/>
      <c r="M61" s="741"/>
      <c r="N61" s="696" t="s">
        <v>894</v>
      </c>
      <c r="O61" s="697"/>
      <c r="P61" s="697"/>
      <c r="Q61" s="697"/>
      <c r="R61" s="710"/>
      <c r="S61" s="710"/>
      <c r="T61" s="710"/>
      <c r="U61" s="710"/>
      <c r="V61" s="710"/>
      <c r="W61" s="710"/>
      <c r="X61" s="710"/>
      <c r="Y61" s="710"/>
      <c r="Z61" s="710"/>
      <c r="AA61" s="710"/>
      <c r="AB61" s="710"/>
      <c r="AC61" s="710"/>
      <c r="AD61" s="710"/>
      <c r="AE61" s="710"/>
      <c r="AF61" s="710"/>
      <c r="AG61" s="710"/>
      <c r="AH61" s="710"/>
      <c r="AI61" s="710"/>
      <c r="AJ61" s="711"/>
      <c r="AL61" s="347" t="str">
        <f t="shared" si="0"/>
        <v/>
      </c>
      <c r="AM61" s="347"/>
      <c r="AN61" s="347"/>
      <c r="AO61" s="347"/>
    </row>
    <row r="62" spans="1:41" ht="21" customHeight="1">
      <c r="B62" s="739" t="s">
        <v>389</v>
      </c>
      <c r="C62" s="740"/>
      <c r="D62" s="740"/>
      <c r="E62" s="740"/>
      <c r="F62" s="740"/>
      <c r="G62" s="740"/>
      <c r="H62" s="740"/>
      <c r="I62" s="740"/>
      <c r="J62" s="740"/>
      <c r="K62" s="740"/>
      <c r="L62" s="740"/>
      <c r="M62" s="741"/>
      <c r="N62" s="690" t="s">
        <v>895</v>
      </c>
      <c r="O62" s="691"/>
      <c r="P62" s="691"/>
      <c r="Q62" s="691"/>
      <c r="R62" s="691"/>
      <c r="S62" s="691"/>
      <c r="T62" s="691"/>
      <c r="U62" s="691"/>
      <c r="V62" s="691"/>
      <c r="W62" s="691"/>
      <c r="X62" s="691"/>
      <c r="Y62" s="691"/>
      <c r="Z62" s="691"/>
      <c r="AA62" s="691"/>
      <c r="AB62" s="691"/>
      <c r="AC62" s="691"/>
      <c r="AD62" s="691"/>
      <c r="AE62" s="691"/>
      <c r="AF62" s="691"/>
      <c r="AG62" s="691"/>
      <c r="AH62" s="691"/>
      <c r="AI62" s="691"/>
      <c r="AJ62" s="692"/>
      <c r="AL62" s="725" t="str">
        <f t="shared" si="0"/>
        <v/>
      </c>
      <c r="AM62" s="726"/>
      <c r="AN62" s="726"/>
      <c r="AO62" s="727"/>
    </row>
    <row r="63" spans="1:41" s="246" customFormat="1" ht="21" customHeight="1">
      <c r="A63" s="2"/>
      <c r="B63" s="719"/>
      <c r="C63" s="720"/>
      <c r="D63" s="720"/>
      <c r="E63" s="720"/>
      <c r="F63" s="720"/>
      <c r="G63" s="720"/>
      <c r="H63" s="720"/>
      <c r="I63" s="720"/>
      <c r="J63" s="720"/>
      <c r="K63" s="720"/>
      <c r="L63" s="720"/>
      <c r="M63" s="721"/>
      <c r="N63" s="693"/>
      <c r="O63" s="694"/>
      <c r="P63" s="694"/>
      <c r="Q63" s="694"/>
      <c r="R63" s="694"/>
      <c r="S63" s="694"/>
      <c r="T63" s="694"/>
      <c r="U63" s="694"/>
      <c r="V63" s="694"/>
      <c r="W63" s="694"/>
      <c r="X63" s="694"/>
      <c r="Y63" s="694"/>
      <c r="Z63" s="694"/>
      <c r="AA63" s="694"/>
      <c r="AB63" s="694"/>
      <c r="AC63" s="694"/>
      <c r="AD63" s="694"/>
      <c r="AE63" s="694"/>
      <c r="AF63" s="694"/>
      <c r="AG63" s="694"/>
      <c r="AH63" s="694"/>
      <c r="AI63" s="694"/>
      <c r="AJ63" s="695"/>
      <c r="AL63" s="728"/>
      <c r="AM63" s="729"/>
      <c r="AN63" s="729"/>
      <c r="AO63" s="730"/>
    </row>
    <row r="64" spans="1:41" s="246" customFormat="1" ht="21" customHeight="1">
      <c r="A64" s="2"/>
      <c r="B64" s="719"/>
      <c r="C64" s="720"/>
      <c r="D64" s="720"/>
      <c r="E64" s="720"/>
      <c r="F64" s="720"/>
      <c r="G64" s="720"/>
      <c r="H64" s="720"/>
      <c r="I64" s="720"/>
      <c r="J64" s="720"/>
      <c r="K64" s="720"/>
      <c r="L64" s="720"/>
      <c r="M64" s="721"/>
      <c r="N64" s="693"/>
      <c r="O64" s="694"/>
      <c r="P64" s="694"/>
      <c r="Q64" s="694"/>
      <c r="R64" s="694"/>
      <c r="S64" s="694"/>
      <c r="T64" s="694"/>
      <c r="U64" s="694"/>
      <c r="V64" s="694"/>
      <c r="W64" s="694"/>
      <c r="X64" s="694"/>
      <c r="Y64" s="694"/>
      <c r="Z64" s="694"/>
      <c r="AA64" s="694"/>
      <c r="AB64" s="694"/>
      <c r="AC64" s="694"/>
      <c r="AD64" s="694"/>
      <c r="AE64" s="694"/>
      <c r="AF64" s="694"/>
      <c r="AG64" s="694"/>
      <c r="AH64" s="694"/>
      <c r="AI64" s="694"/>
      <c r="AJ64" s="695"/>
      <c r="AL64" s="728"/>
      <c r="AM64" s="729"/>
      <c r="AN64" s="729"/>
      <c r="AO64" s="730"/>
    </row>
    <row r="65" spans="1:41" s="246" customFormat="1" ht="21" customHeight="1">
      <c r="A65" s="2"/>
      <c r="B65" s="719"/>
      <c r="C65" s="720"/>
      <c r="D65" s="720"/>
      <c r="E65" s="720"/>
      <c r="F65" s="720"/>
      <c r="G65" s="720"/>
      <c r="H65" s="720"/>
      <c r="I65" s="720"/>
      <c r="J65" s="720"/>
      <c r="K65" s="720"/>
      <c r="L65" s="720"/>
      <c r="M65" s="721"/>
      <c r="N65" s="693"/>
      <c r="O65" s="694"/>
      <c r="P65" s="694"/>
      <c r="Q65" s="694"/>
      <c r="R65" s="694"/>
      <c r="S65" s="694"/>
      <c r="T65" s="694"/>
      <c r="U65" s="694"/>
      <c r="V65" s="694"/>
      <c r="W65" s="694"/>
      <c r="X65" s="694"/>
      <c r="Y65" s="694"/>
      <c r="Z65" s="694"/>
      <c r="AA65" s="694"/>
      <c r="AB65" s="694"/>
      <c r="AC65" s="694"/>
      <c r="AD65" s="694"/>
      <c r="AE65" s="694"/>
      <c r="AF65" s="694"/>
      <c r="AG65" s="694"/>
      <c r="AH65" s="694"/>
      <c r="AI65" s="694"/>
      <c r="AJ65" s="695"/>
      <c r="AL65" s="728"/>
      <c r="AM65" s="729"/>
      <c r="AN65" s="729"/>
      <c r="AO65" s="730"/>
    </row>
    <row r="66" spans="1:41" s="246" customFormat="1" ht="21" customHeight="1">
      <c r="A66" s="2"/>
      <c r="B66" s="722"/>
      <c r="C66" s="723"/>
      <c r="D66" s="723"/>
      <c r="E66" s="723"/>
      <c r="F66" s="723"/>
      <c r="G66" s="723"/>
      <c r="H66" s="723"/>
      <c r="I66" s="723"/>
      <c r="J66" s="723"/>
      <c r="K66" s="723"/>
      <c r="L66" s="723"/>
      <c r="M66" s="724"/>
      <c r="N66" s="696"/>
      <c r="O66" s="697"/>
      <c r="P66" s="697"/>
      <c r="Q66" s="697"/>
      <c r="R66" s="697"/>
      <c r="S66" s="697"/>
      <c r="T66" s="697"/>
      <c r="U66" s="697"/>
      <c r="V66" s="697"/>
      <c r="W66" s="697"/>
      <c r="X66" s="697"/>
      <c r="Y66" s="697"/>
      <c r="Z66" s="697"/>
      <c r="AA66" s="697"/>
      <c r="AB66" s="697"/>
      <c r="AC66" s="697"/>
      <c r="AD66" s="697"/>
      <c r="AE66" s="697"/>
      <c r="AF66" s="697"/>
      <c r="AG66" s="697"/>
      <c r="AH66" s="697"/>
      <c r="AI66" s="697"/>
      <c r="AJ66" s="698"/>
      <c r="AL66" s="731"/>
      <c r="AM66" s="732"/>
      <c r="AN66" s="732"/>
      <c r="AO66" s="733"/>
    </row>
    <row r="67" spans="1:41" ht="21" customHeight="1">
      <c r="B67" s="742" t="s">
        <v>372</v>
      </c>
      <c r="C67" s="743"/>
      <c r="D67" s="743"/>
      <c r="E67" s="743"/>
      <c r="F67" s="743"/>
      <c r="G67" s="743"/>
      <c r="H67" s="743"/>
      <c r="I67" s="743"/>
      <c r="J67" s="743"/>
      <c r="K67" s="743"/>
      <c r="L67" s="743"/>
      <c r="M67" s="743"/>
      <c r="N67" s="690" t="s">
        <v>896</v>
      </c>
      <c r="O67" s="691"/>
      <c r="P67" s="691"/>
      <c r="Q67" s="691"/>
      <c r="R67" s="691"/>
      <c r="S67" s="691"/>
      <c r="T67" s="691"/>
      <c r="U67" s="691"/>
      <c r="V67" s="691"/>
      <c r="W67" s="691"/>
      <c r="X67" s="691"/>
      <c r="Y67" s="691"/>
      <c r="Z67" s="691"/>
      <c r="AA67" s="691"/>
      <c r="AB67" s="691"/>
      <c r="AC67" s="691"/>
      <c r="AD67" s="691"/>
      <c r="AE67" s="691"/>
      <c r="AF67" s="691"/>
      <c r="AG67" s="691"/>
      <c r="AH67" s="691"/>
      <c r="AI67" s="691"/>
      <c r="AJ67" s="692"/>
      <c r="AK67" s="3"/>
      <c r="AL67" s="725" t="str">
        <f t="shared" si="0"/>
        <v/>
      </c>
      <c r="AM67" s="726"/>
      <c r="AN67" s="726"/>
      <c r="AO67" s="727"/>
    </row>
    <row r="68" spans="1:41" s="246" customFormat="1" ht="21" customHeight="1">
      <c r="A68" s="2"/>
      <c r="B68" s="742"/>
      <c r="C68" s="743"/>
      <c r="D68" s="743"/>
      <c r="E68" s="743"/>
      <c r="F68" s="743"/>
      <c r="G68" s="743"/>
      <c r="H68" s="743"/>
      <c r="I68" s="743"/>
      <c r="J68" s="743"/>
      <c r="K68" s="743"/>
      <c r="L68" s="743"/>
      <c r="M68" s="743"/>
      <c r="N68" s="693"/>
      <c r="O68" s="694"/>
      <c r="P68" s="694"/>
      <c r="Q68" s="694"/>
      <c r="R68" s="694"/>
      <c r="S68" s="694"/>
      <c r="T68" s="694"/>
      <c r="U68" s="694"/>
      <c r="V68" s="694"/>
      <c r="W68" s="694"/>
      <c r="X68" s="694"/>
      <c r="Y68" s="694"/>
      <c r="Z68" s="694"/>
      <c r="AA68" s="694"/>
      <c r="AB68" s="694"/>
      <c r="AC68" s="694"/>
      <c r="AD68" s="694"/>
      <c r="AE68" s="694"/>
      <c r="AF68" s="694"/>
      <c r="AG68" s="694"/>
      <c r="AH68" s="694"/>
      <c r="AI68" s="694"/>
      <c r="AJ68" s="695"/>
      <c r="AK68" s="247"/>
      <c r="AL68" s="728"/>
      <c r="AM68" s="729"/>
      <c r="AN68" s="729"/>
      <c r="AO68" s="730"/>
    </row>
    <row r="69" spans="1:41" s="246" customFormat="1" ht="21" customHeight="1">
      <c r="A69" s="2"/>
      <c r="B69" s="742"/>
      <c r="C69" s="743"/>
      <c r="D69" s="743"/>
      <c r="E69" s="743"/>
      <c r="F69" s="743"/>
      <c r="G69" s="743"/>
      <c r="H69" s="743"/>
      <c r="I69" s="743"/>
      <c r="J69" s="743"/>
      <c r="K69" s="743"/>
      <c r="L69" s="743"/>
      <c r="M69" s="743"/>
      <c r="N69" s="696"/>
      <c r="O69" s="697"/>
      <c r="P69" s="697"/>
      <c r="Q69" s="697"/>
      <c r="R69" s="697"/>
      <c r="S69" s="697"/>
      <c r="T69" s="697"/>
      <c r="U69" s="697"/>
      <c r="V69" s="697"/>
      <c r="W69" s="697"/>
      <c r="X69" s="697"/>
      <c r="Y69" s="697"/>
      <c r="Z69" s="697"/>
      <c r="AA69" s="697"/>
      <c r="AB69" s="697"/>
      <c r="AC69" s="697"/>
      <c r="AD69" s="697"/>
      <c r="AE69" s="697"/>
      <c r="AF69" s="697"/>
      <c r="AG69" s="697"/>
      <c r="AH69" s="697"/>
      <c r="AI69" s="697"/>
      <c r="AJ69" s="698"/>
      <c r="AK69" s="247"/>
      <c r="AL69" s="731"/>
      <c r="AM69" s="732"/>
      <c r="AN69" s="732"/>
      <c r="AO69" s="733"/>
    </row>
    <row r="70" spans="1:41" ht="36" customHeight="1" thickBot="1">
      <c r="B70" s="816" t="s">
        <v>400</v>
      </c>
      <c r="C70" s="817"/>
      <c r="D70" s="817"/>
      <c r="E70" s="817"/>
      <c r="F70" s="817"/>
      <c r="G70" s="817"/>
      <c r="H70" s="817"/>
      <c r="I70" s="817"/>
      <c r="J70" s="817"/>
      <c r="K70" s="817"/>
      <c r="L70" s="817"/>
      <c r="M70" s="818"/>
      <c r="N70" s="686" t="s">
        <v>806</v>
      </c>
      <c r="O70" s="687"/>
      <c r="P70" s="687"/>
      <c r="Q70" s="687"/>
      <c r="R70" s="270"/>
      <c r="S70" s="270"/>
      <c r="T70" s="270"/>
      <c r="U70" s="273"/>
      <c r="V70" s="270"/>
      <c r="W70" s="270"/>
      <c r="X70" s="270"/>
      <c r="Y70" s="270"/>
      <c r="Z70" s="270"/>
      <c r="AA70" s="270"/>
      <c r="AB70" s="270"/>
      <c r="AC70" s="270"/>
      <c r="AD70" s="270"/>
      <c r="AE70" s="270"/>
      <c r="AF70" s="270"/>
      <c r="AG70" s="270"/>
      <c r="AH70" s="270"/>
      <c r="AI70" s="270"/>
      <c r="AJ70" s="271"/>
      <c r="AK70" s="3"/>
      <c r="AL70" s="347" t="str">
        <f>IF(N70="","未記入","")</f>
        <v/>
      </c>
      <c r="AM70" s="347"/>
      <c r="AN70" s="347"/>
      <c r="AO70" s="347"/>
    </row>
    <row r="71" spans="1:41" ht="35.25" customHeight="1">
      <c r="B71" s="716" t="s">
        <v>899</v>
      </c>
      <c r="C71" s="717"/>
      <c r="D71" s="717"/>
      <c r="E71" s="717"/>
      <c r="F71" s="717"/>
      <c r="G71" s="717"/>
      <c r="H71" s="717"/>
      <c r="I71" s="717"/>
      <c r="J71" s="717"/>
      <c r="K71" s="717"/>
      <c r="L71" s="717"/>
      <c r="M71" s="718"/>
      <c r="N71" s="746" t="s">
        <v>522</v>
      </c>
      <c r="O71" s="747"/>
      <c r="P71" s="747"/>
      <c r="Q71" s="747"/>
      <c r="R71" s="747"/>
      <c r="S71" s="748" t="s">
        <v>897</v>
      </c>
      <c r="T71" s="744" t="s">
        <v>897</v>
      </c>
      <c r="U71" s="745"/>
      <c r="V71" s="745"/>
      <c r="W71" s="749"/>
      <c r="X71" s="744" t="s">
        <v>806</v>
      </c>
      <c r="Y71" s="745"/>
      <c r="Z71" s="745"/>
      <c r="AA71" s="745"/>
      <c r="AB71" s="268"/>
      <c r="AC71" s="268"/>
      <c r="AD71" s="268"/>
      <c r="AE71" s="268"/>
      <c r="AF71" s="268"/>
      <c r="AG71" s="268"/>
      <c r="AH71" s="268"/>
      <c r="AI71" s="268"/>
      <c r="AJ71" s="269"/>
      <c r="AL71" s="347" t="str">
        <f>IF(OR(T71="",X71=""),"未記入","")</f>
        <v/>
      </c>
      <c r="AM71" s="347"/>
      <c r="AN71" s="347"/>
      <c r="AO71" s="347"/>
    </row>
    <row r="72" spans="1:41" ht="35.25" customHeight="1">
      <c r="B72" s="719"/>
      <c r="C72" s="720"/>
      <c r="D72" s="720"/>
      <c r="E72" s="720"/>
      <c r="F72" s="720"/>
      <c r="G72" s="720"/>
      <c r="H72" s="720"/>
      <c r="I72" s="720"/>
      <c r="J72" s="720"/>
      <c r="K72" s="720"/>
      <c r="L72" s="720"/>
      <c r="M72" s="721"/>
      <c r="N72" s="688" t="s">
        <v>523</v>
      </c>
      <c r="O72" s="473"/>
      <c r="P72" s="473"/>
      <c r="Q72" s="473"/>
      <c r="R72" s="473"/>
      <c r="S72" s="474" t="s">
        <v>897</v>
      </c>
      <c r="T72" s="684" t="s">
        <v>897</v>
      </c>
      <c r="U72" s="685"/>
      <c r="V72" s="685"/>
      <c r="W72" s="689"/>
      <c r="X72" s="684" t="s">
        <v>806</v>
      </c>
      <c r="Y72" s="685"/>
      <c r="Z72" s="685"/>
      <c r="AA72" s="685"/>
      <c r="AB72" s="176"/>
      <c r="AC72" s="176"/>
      <c r="AD72" s="176"/>
      <c r="AE72" s="176"/>
      <c r="AF72" s="176"/>
      <c r="AG72" s="176"/>
      <c r="AH72" s="176"/>
      <c r="AI72" s="176"/>
      <c r="AJ72" s="177"/>
      <c r="AL72" s="347" t="str">
        <f>IF(OR(T72="",X72=""),"未記入","")</f>
        <v/>
      </c>
      <c r="AM72" s="347"/>
      <c r="AN72" s="347"/>
      <c r="AO72" s="347"/>
    </row>
    <row r="73" spans="1:41" ht="35.25" customHeight="1">
      <c r="B73" s="719"/>
      <c r="C73" s="720"/>
      <c r="D73" s="720"/>
      <c r="E73" s="720"/>
      <c r="F73" s="720"/>
      <c r="G73" s="720"/>
      <c r="H73" s="720"/>
      <c r="I73" s="720"/>
      <c r="J73" s="720"/>
      <c r="K73" s="720"/>
      <c r="L73" s="720"/>
      <c r="M73" s="721"/>
      <c r="N73" s="688" t="s">
        <v>657</v>
      </c>
      <c r="O73" s="473"/>
      <c r="P73" s="473"/>
      <c r="Q73" s="473"/>
      <c r="R73" s="473"/>
      <c r="S73" s="473"/>
      <c r="T73" s="473"/>
      <c r="U73" s="473"/>
      <c r="V73" s="473"/>
      <c r="W73" s="473"/>
      <c r="X73" s="684" t="s">
        <v>806</v>
      </c>
      <c r="Y73" s="685"/>
      <c r="Z73" s="685"/>
      <c r="AA73" s="685"/>
      <c r="AB73" s="176"/>
      <c r="AC73" s="176"/>
      <c r="AD73" s="176"/>
      <c r="AE73" s="176"/>
      <c r="AF73" s="176"/>
      <c r="AG73" s="176"/>
      <c r="AH73" s="176"/>
      <c r="AI73" s="176"/>
      <c r="AJ73" s="177"/>
      <c r="AL73" s="347" t="str">
        <f>IF(X73="","未記入","")</f>
        <v/>
      </c>
      <c r="AM73" s="347"/>
      <c r="AN73" s="347"/>
      <c r="AO73" s="347"/>
    </row>
    <row r="74" spans="1:41" ht="35.25" customHeight="1">
      <c r="B74" s="719"/>
      <c r="C74" s="720"/>
      <c r="D74" s="720"/>
      <c r="E74" s="720"/>
      <c r="F74" s="720"/>
      <c r="G74" s="720"/>
      <c r="H74" s="720"/>
      <c r="I74" s="720"/>
      <c r="J74" s="720"/>
      <c r="K74" s="720"/>
      <c r="L74" s="720"/>
      <c r="M74" s="721"/>
      <c r="N74" s="688" t="s">
        <v>658</v>
      </c>
      <c r="O74" s="473"/>
      <c r="P74" s="473"/>
      <c r="Q74" s="473"/>
      <c r="R74" s="473"/>
      <c r="S74" s="473"/>
      <c r="T74" s="473"/>
      <c r="U74" s="473"/>
      <c r="V74" s="473"/>
      <c r="W74" s="473"/>
      <c r="X74" s="684" t="s">
        <v>806</v>
      </c>
      <c r="Y74" s="685"/>
      <c r="Z74" s="685"/>
      <c r="AA74" s="685"/>
      <c r="AB74" s="176"/>
      <c r="AC74" s="176"/>
      <c r="AD74" s="176"/>
      <c r="AE74" s="176"/>
      <c r="AF74" s="176"/>
      <c r="AG74" s="176"/>
      <c r="AH74" s="176"/>
      <c r="AI74" s="176"/>
      <c r="AJ74" s="177"/>
      <c r="AL74" s="347" t="str">
        <f>IF(X74="","未記入","")</f>
        <v/>
      </c>
      <c r="AM74" s="347"/>
      <c r="AN74" s="347"/>
      <c r="AO74" s="347"/>
    </row>
    <row r="75" spans="1:41" ht="35.25" customHeight="1">
      <c r="B75" s="719"/>
      <c r="C75" s="720"/>
      <c r="D75" s="720"/>
      <c r="E75" s="720"/>
      <c r="F75" s="720"/>
      <c r="G75" s="720"/>
      <c r="H75" s="720"/>
      <c r="I75" s="720"/>
      <c r="J75" s="720"/>
      <c r="K75" s="720"/>
      <c r="L75" s="720"/>
      <c r="M75" s="721"/>
      <c r="N75" s="699" t="s">
        <v>666</v>
      </c>
      <c r="O75" s="700"/>
      <c r="P75" s="700"/>
      <c r="Q75" s="700"/>
      <c r="R75" s="700"/>
      <c r="S75" s="700"/>
      <c r="T75" s="700"/>
      <c r="U75" s="700"/>
      <c r="V75" s="700"/>
      <c r="W75" s="701"/>
      <c r="X75" s="684" t="s">
        <v>806</v>
      </c>
      <c r="Y75" s="685"/>
      <c r="Z75" s="685"/>
      <c r="AA75" s="685"/>
      <c r="AB75" s="176"/>
      <c r="AC75" s="176"/>
      <c r="AD75" s="176"/>
      <c r="AE75" s="176"/>
      <c r="AF75" s="176"/>
      <c r="AG75" s="176"/>
      <c r="AH75" s="176"/>
      <c r="AI75" s="176"/>
      <c r="AJ75" s="177"/>
      <c r="AL75" s="347" t="str">
        <f>IF(X75="","未記入","")</f>
        <v/>
      </c>
      <c r="AM75" s="347"/>
      <c r="AN75" s="347"/>
      <c r="AO75" s="347"/>
    </row>
    <row r="76" spans="1:41" ht="35.25" customHeight="1">
      <c r="B76" s="719"/>
      <c r="C76" s="720"/>
      <c r="D76" s="720"/>
      <c r="E76" s="720"/>
      <c r="F76" s="720"/>
      <c r="G76" s="720"/>
      <c r="H76" s="720"/>
      <c r="I76" s="720"/>
      <c r="J76" s="720"/>
      <c r="K76" s="720"/>
      <c r="L76" s="720"/>
      <c r="M76" s="721"/>
      <c r="N76" s="699" t="s">
        <v>667</v>
      </c>
      <c r="O76" s="700"/>
      <c r="P76" s="700"/>
      <c r="Q76" s="700"/>
      <c r="R76" s="700"/>
      <c r="S76" s="700"/>
      <c r="T76" s="700"/>
      <c r="U76" s="700"/>
      <c r="V76" s="700"/>
      <c r="W76" s="701"/>
      <c r="X76" s="684" t="s">
        <v>806</v>
      </c>
      <c r="Y76" s="685"/>
      <c r="Z76" s="685"/>
      <c r="AA76" s="685"/>
      <c r="AB76" s="176"/>
      <c r="AC76" s="176"/>
      <c r="AD76" s="176"/>
      <c r="AE76" s="176"/>
      <c r="AF76" s="176"/>
      <c r="AG76" s="176"/>
      <c r="AH76" s="176"/>
      <c r="AI76" s="176"/>
      <c r="AJ76" s="177"/>
      <c r="AL76" s="347" t="str">
        <f>IF(X76="","未記入","")</f>
        <v/>
      </c>
      <c r="AM76" s="347"/>
      <c r="AN76" s="347"/>
      <c r="AO76" s="347"/>
    </row>
    <row r="77" spans="1:41" ht="35.25" customHeight="1">
      <c r="B77" s="719"/>
      <c r="C77" s="720"/>
      <c r="D77" s="720"/>
      <c r="E77" s="720"/>
      <c r="F77" s="720"/>
      <c r="G77" s="720"/>
      <c r="H77" s="720"/>
      <c r="I77" s="720"/>
      <c r="J77" s="720"/>
      <c r="K77" s="720"/>
      <c r="L77" s="720"/>
      <c r="M77" s="721"/>
      <c r="N77" s="688" t="s">
        <v>96</v>
      </c>
      <c r="O77" s="473"/>
      <c r="P77" s="473"/>
      <c r="Q77" s="473"/>
      <c r="R77" s="473"/>
      <c r="S77" s="474" t="s">
        <v>897</v>
      </c>
      <c r="T77" s="684" t="s">
        <v>897</v>
      </c>
      <c r="U77" s="685"/>
      <c r="V77" s="685"/>
      <c r="W77" s="689"/>
      <c r="X77" s="684" t="s">
        <v>806</v>
      </c>
      <c r="Y77" s="685"/>
      <c r="Z77" s="685"/>
      <c r="AA77" s="685"/>
      <c r="AB77" s="176"/>
      <c r="AC77" s="181"/>
      <c r="AD77" s="181"/>
      <c r="AE77" s="181"/>
      <c r="AF77" s="181"/>
      <c r="AG77" s="181"/>
      <c r="AH77" s="181"/>
      <c r="AI77" s="181"/>
      <c r="AJ77" s="95"/>
      <c r="AL77" s="347" t="str">
        <f>IF(OR(T77="",X77=""),"未記入","")</f>
        <v/>
      </c>
      <c r="AM77" s="347"/>
      <c r="AN77" s="347"/>
      <c r="AO77" s="347"/>
    </row>
    <row r="78" spans="1:41" ht="35.25" customHeight="1">
      <c r="B78" s="719"/>
      <c r="C78" s="720"/>
      <c r="D78" s="720"/>
      <c r="E78" s="720"/>
      <c r="F78" s="720"/>
      <c r="G78" s="720"/>
      <c r="H78" s="720"/>
      <c r="I78" s="720"/>
      <c r="J78" s="720"/>
      <c r="K78" s="720"/>
      <c r="L78" s="720"/>
      <c r="M78" s="721"/>
      <c r="N78" s="702" t="s">
        <v>524</v>
      </c>
      <c r="O78" s="703"/>
      <c r="P78" s="703"/>
      <c r="Q78" s="703"/>
      <c r="R78" s="703"/>
      <c r="S78" s="703"/>
      <c r="T78" s="703"/>
      <c r="U78" s="703"/>
      <c r="V78" s="703"/>
      <c r="W78" s="704"/>
      <c r="X78" s="684" t="s">
        <v>806</v>
      </c>
      <c r="Y78" s="685"/>
      <c r="Z78" s="685"/>
      <c r="AA78" s="685"/>
      <c r="AB78" s="176"/>
      <c r="AC78" s="150"/>
      <c r="AD78" s="150"/>
      <c r="AE78" s="150"/>
      <c r="AF78" s="150"/>
      <c r="AG78" s="150"/>
      <c r="AH78" s="150"/>
      <c r="AI78" s="150"/>
      <c r="AJ78" s="178"/>
      <c r="AL78" s="347" t="str">
        <f>IF(X78="","未記入","")</f>
        <v/>
      </c>
      <c r="AM78" s="347"/>
      <c r="AN78" s="347"/>
      <c r="AO78" s="347"/>
    </row>
    <row r="79" spans="1:41" ht="35.25" customHeight="1">
      <c r="B79" s="719"/>
      <c r="C79" s="720"/>
      <c r="D79" s="720"/>
      <c r="E79" s="720"/>
      <c r="F79" s="720"/>
      <c r="G79" s="720"/>
      <c r="H79" s="720"/>
      <c r="I79" s="720"/>
      <c r="J79" s="720"/>
      <c r="K79" s="720"/>
      <c r="L79" s="720"/>
      <c r="M79" s="721"/>
      <c r="N79" s="688" t="s">
        <v>900</v>
      </c>
      <c r="O79" s="473"/>
      <c r="P79" s="473"/>
      <c r="Q79" s="473"/>
      <c r="R79" s="473"/>
      <c r="S79" s="474"/>
      <c r="T79" s="684" t="s">
        <v>897</v>
      </c>
      <c r="U79" s="685"/>
      <c r="V79" s="685"/>
      <c r="W79" s="689"/>
      <c r="X79" s="684" t="s">
        <v>806</v>
      </c>
      <c r="Y79" s="685"/>
      <c r="Z79" s="685"/>
      <c r="AA79" s="685"/>
      <c r="AB79" s="176"/>
      <c r="AC79" s="181"/>
      <c r="AD79" s="181"/>
      <c r="AE79" s="181"/>
      <c r="AF79" s="181"/>
      <c r="AG79" s="181"/>
      <c r="AH79" s="181"/>
      <c r="AI79" s="181"/>
      <c r="AJ79" s="95"/>
      <c r="AL79" s="347" t="str">
        <f>IF(OR(T79="",X79=""),"未記入","")</f>
        <v/>
      </c>
      <c r="AM79" s="347"/>
      <c r="AN79" s="347"/>
      <c r="AO79" s="347"/>
    </row>
    <row r="80" spans="1:41" s="246" customFormat="1" ht="35.25" customHeight="1">
      <c r="A80" s="2"/>
      <c r="B80" s="719"/>
      <c r="C80" s="720"/>
      <c r="D80" s="720"/>
      <c r="E80" s="720"/>
      <c r="F80" s="720"/>
      <c r="G80" s="720"/>
      <c r="H80" s="720"/>
      <c r="I80" s="720"/>
      <c r="J80" s="720"/>
      <c r="K80" s="720"/>
      <c r="L80" s="720"/>
      <c r="M80" s="721"/>
      <c r="N80" s="699" t="s">
        <v>898</v>
      </c>
      <c r="O80" s="700"/>
      <c r="P80" s="700"/>
      <c r="Q80" s="700"/>
      <c r="R80" s="700"/>
      <c r="S80" s="700"/>
      <c r="T80" s="700"/>
      <c r="U80" s="700"/>
      <c r="V80" s="700"/>
      <c r="W80" s="701"/>
      <c r="X80" s="684" t="s">
        <v>806</v>
      </c>
      <c r="Y80" s="685"/>
      <c r="Z80" s="685"/>
      <c r="AA80" s="685"/>
      <c r="AB80" s="176"/>
      <c r="AC80" s="181"/>
      <c r="AD80" s="181"/>
      <c r="AE80" s="181"/>
      <c r="AF80" s="181"/>
      <c r="AG80" s="181"/>
      <c r="AH80" s="181"/>
      <c r="AI80" s="181"/>
      <c r="AJ80" s="95"/>
      <c r="AL80" s="347" t="str">
        <f>IF(X80="","未記入","")</f>
        <v/>
      </c>
      <c r="AM80" s="347"/>
      <c r="AN80" s="347"/>
      <c r="AO80" s="347"/>
    </row>
    <row r="81" spans="1:51" ht="35.25" customHeight="1">
      <c r="B81" s="719"/>
      <c r="C81" s="720"/>
      <c r="D81" s="720"/>
      <c r="E81" s="720"/>
      <c r="F81" s="720"/>
      <c r="G81" s="720"/>
      <c r="H81" s="720"/>
      <c r="I81" s="720"/>
      <c r="J81" s="720"/>
      <c r="K81" s="720"/>
      <c r="L81" s="720"/>
      <c r="M81" s="721"/>
      <c r="N81" s="705" t="s">
        <v>556</v>
      </c>
      <c r="O81" s="706"/>
      <c r="P81" s="706"/>
      <c r="Q81" s="706"/>
      <c r="R81" s="706"/>
      <c r="S81" s="706"/>
      <c r="T81" s="706"/>
      <c r="U81" s="706"/>
      <c r="V81" s="706"/>
      <c r="W81" s="707"/>
      <c r="X81" s="684" t="s">
        <v>806</v>
      </c>
      <c r="Y81" s="685"/>
      <c r="Z81" s="685"/>
      <c r="AA81" s="685"/>
      <c r="AB81" s="176"/>
      <c r="AC81" s="181"/>
      <c r="AD81" s="181"/>
      <c r="AE81" s="181"/>
      <c r="AF81" s="181"/>
      <c r="AG81" s="181"/>
      <c r="AH81" s="181"/>
      <c r="AI81" s="181"/>
      <c r="AJ81" s="95"/>
      <c r="AL81" s="347" t="str">
        <f>IF(X81="","未記入","")</f>
        <v/>
      </c>
      <c r="AM81" s="347"/>
      <c r="AN81" s="347"/>
      <c r="AO81" s="347"/>
    </row>
    <row r="82" spans="1:51" ht="35.25" customHeight="1">
      <c r="B82" s="719"/>
      <c r="C82" s="720"/>
      <c r="D82" s="720"/>
      <c r="E82" s="720"/>
      <c r="F82" s="720"/>
      <c r="G82" s="720"/>
      <c r="H82" s="720"/>
      <c r="I82" s="720"/>
      <c r="J82" s="720"/>
      <c r="K82" s="720"/>
      <c r="L82" s="720"/>
      <c r="M82" s="721"/>
      <c r="N82" s="705" t="s">
        <v>611</v>
      </c>
      <c r="O82" s="706"/>
      <c r="P82" s="706"/>
      <c r="Q82" s="706"/>
      <c r="R82" s="706"/>
      <c r="S82" s="706"/>
      <c r="T82" s="706"/>
      <c r="U82" s="706"/>
      <c r="V82" s="706"/>
      <c r="W82" s="707"/>
      <c r="X82" s="684" t="s">
        <v>806</v>
      </c>
      <c r="Y82" s="685"/>
      <c r="Z82" s="685"/>
      <c r="AA82" s="685"/>
      <c r="AB82" s="176"/>
      <c r="AC82" s="181"/>
      <c r="AD82" s="181"/>
      <c r="AE82" s="181"/>
      <c r="AF82" s="181"/>
      <c r="AG82" s="181"/>
      <c r="AH82" s="181"/>
      <c r="AI82" s="181"/>
      <c r="AJ82" s="95"/>
      <c r="AL82" s="347" t="str">
        <f>IF(X82="","未記入","")</f>
        <v/>
      </c>
      <c r="AM82" s="347"/>
      <c r="AN82" s="347"/>
      <c r="AO82" s="347"/>
    </row>
    <row r="83" spans="1:51" ht="35.25" customHeight="1">
      <c r="B83" s="719"/>
      <c r="C83" s="720"/>
      <c r="D83" s="720"/>
      <c r="E83" s="720"/>
      <c r="F83" s="720"/>
      <c r="G83" s="720"/>
      <c r="H83" s="720"/>
      <c r="I83" s="720"/>
      <c r="J83" s="720"/>
      <c r="K83" s="720"/>
      <c r="L83" s="720"/>
      <c r="M83" s="721"/>
      <c r="N83" s="702" t="s">
        <v>526</v>
      </c>
      <c r="O83" s="703"/>
      <c r="P83" s="703"/>
      <c r="Q83" s="703"/>
      <c r="R83" s="703"/>
      <c r="S83" s="703"/>
      <c r="T83" s="703"/>
      <c r="U83" s="703"/>
      <c r="V83" s="703"/>
      <c r="W83" s="704"/>
      <c r="X83" s="684" t="s">
        <v>806</v>
      </c>
      <c r="Y83" s="685"/>
      <c r="Z83" s="685"/>
      <c r="AA83" s="685"/>
      <c r="AB83" s="176"/>
      <c r="AC83" s="181"/>
      <c r="AD83" s="181"/>
      <c r="AE83" s="181"/>
      <c r="AF83" s="181"/>
      <c r="AG83" s="181"/>
      <c r="AH83" s="181"/>
      <c r="AI83" s="181"/>
      <c r="AJ83" s="95"/>
      <c r="AL83" s="347" t="str">
        <f>IF(X83="","未記入","")</f>
        <v/>
      </c>
      <c r="AM83" s="347"/>
      <c r="AN83" s="347"/>
      <c r="AO83" s="347"/>
    </row>
    <row r="84" spans="1:51" ht="35.25" customHeight="1">
      <c r="B84" s="719"/>
      <c r="C84" s="720"/>
      <c r="D84" s="720"/>
      <c r="E84" s="720"/>
      <c r="F84" s="720"/>
      <c r="G84" s="720"/>
      <c r="H84" s="720"/>
      <c r="I84" s="720"/>
      <c r="J84" s="720"/>
      <c r="K84" s="720"/>
      <c r="L84" s="720"/>
      <c r="M84" s="721"/>
      <c r="N84" s="702" t="s">
        <v>659</v>
      </c>
      <c r="O84" s="703"/>
      <c r="P84" s="703"/>
      <c r="Q84" s="703"/>
      <c r="R84" s="703"/>
      <c r="S84" s="703"/>
      <c r="T84" s="703"/>
      <c r="U84" s="703"/>
      <c r="V84" s="703"/>
      <c r="W84" s="704"/>
      <c r="X84" s="684" t="s">
        <v>806</v>
      </c>
      <c r="Y84" s="685"/>
      <c r="Z84" s="685"/>
      <c r="AA84" s="685"/>
      <c r="AB84" s="176"/>
      <c r="AC84" s="181"/>
      <c r="AD84" s="181"/>
      <c r="AE84" s="181"/>
      <c r="AF84" s="181"/>
      <c r="AG84" s="181"/>
      <c r="AH84" s="181"/>
      <c r="AI84" s="181"/>
      <c r="AJ84" s="95"/>
      <c r="AL84" s="347" t="str">
        <f>IF(X84="","未記入","")</f>
        <v/>
      </c>
      <c r="AM84" s="347"/>
      <c r="AN84" s="347"/>
      <c r="AO84" s="347"/>
    </row>
    <row r="85" spans="1:51" ht="35.25" customHeight="1">
      <c r="B85" s="719"/>
      <c r="C85" s="720"/>
      <c r="D85" s="720"/>
      <c r="E85" s="720"/>
      <c r="F85" s="720"/>
      <c r="G85" s="720"/>
      <c r="H85" s="720"/>
      <c r="I85" s="720"/>
      <c r="J85" s="720"/>
      <c r="K85" s="720"/>
      <c r="L85" s="720"/>
      <c r="M85" s="721"/>
      <c r="N85" s="688" t="s">
        <v>97</v>
      </c>
      <c r="O85" s="473"/>
      <c r="P85" s="473"/>
      <c r="Q85" s="473"/>
      <c r="R85" s="473"/>
      <c r="S85" s="474"/>
      <c r="T85" s="684" t="s">
        <v>897</v>
      </c>
      <c r="U85" s="685"/>
      <c r="V85" s="685"/>
      <c r="W85" s="689"/>
      <c r="X85" s="684" t="s">
        <v>806</v>
      </c>
      <c r="Y85" s="685"/>
      <c r="Z85" s="685"/>
      <c r="AA85" s="685"/>
      <c r="AB85" s="176"/>
      <c r="AC85" s="181"/>
      <c r="AD85" s="181"/>
      <c r="AE85" s="181"/>
      <c r="AF85" s="181"/>
      <c r="AG85" s="181"/>
      <c r="AH85" s="181"/>
      <c r="AI85" s="181"/>
      <c r="AJ85" s="95"/>
      <c r="AL85" s="347" t="str">
        <f>IF(OR(T85="",X85=""),"未記入","")</f>
        <v/>
      </c>
      <c r="AM85" s="347"/>
      <c r="AN85" s="347"/>
      <c r="AO85" s="347"/>
    </row>
    <row r="86" spans="1:51" ht="35.25" customHeight="1">
      <c r="B86" s="719"/>
      <c r="C86" s="720"/>
      <c r="D86" s="720"/>
      <c r="E86" s="720"/>
      <c r="F86" s="720"/>
      <c r="G86" s="720"/>
      <c r="H86" s="720"/>
      <c r="I86" s="720"/>
      <c r="J86" s="720"/>
      <c r="K86" s="720"/>
      <c r="L86" s="720"/>
      <c r="M86" s="721"/>
      <c r="N86" s="688" t="s">
        <v>98</v>
      </c>
      <c r="O86" s="473"/>
      <c r="P86" s="473"/>
      <c r="Q86" s="473"/>
      <c r="R86" s="473"/>
      <c r="S86" s="474"/>
      <c r="T86" s="684" t="s">
        <v>897</v>
      </c>
      <c r="U86" s="685"/>
      <c r="V86" s="685"/>
      <c r="W86" s="689"/>
      <c r="X86" s="684" t="s">
        <v>806</v>
      </c>
      <c r="Y86" s="685"/>
      <c r="Z86" s="685"/>
      <c r="AA86" s="685"/>
      <c r="AB86" s="176"/>
      <c r="AC86" s="181"/>
      <c r="AD86" s="181"/>
      <c r="AE86" s="181"/>
      <c r="AF86" s="181"/>
      <c r="AG86" s="181"/>
      <c r="AH86" s="181"/>
      <c r="AI86" s="181"/>
      <c r="AJ86" s="95"/>
      <c r="AL86" s="347" t="str">
        <f>IF(OR(T86="",X86=""),"未記入","")</f>
        <v/>
      </c>
      <c r="AM86" s="347"/>
      <c r="AN86" s="347"/>
      <c r="AO86" s="347"/>
    </row>
    <row r="87" spans="1:51" ht="35.25" customHeight="1">
      <c r="B87" s="719"/>
      <c r="C87" s="720"/>
      <c r="D87" s="720"/>
      <c r="E87" s="720"/>
      <c r="F87" s="720"/>
      <c r="G87" s="720"/>
      <c r="H87" s="720"/>
      <c r="I87" s="720"/>
      <c r="J87" s="720"/>
      <c r="K87" s="720"/>
      <c r="L87" s="720"/>
      <c r="M87" s="721"/>
      <c r="N87" s="688" t="s">
        <v>660</v>
      </c>
      <c r="O87" s="473"/>
      <c r="P87" s="473"/>
      <c r="Q87" s="473"/>
      <c r="R87" s="473"/>
      <c r="S87" s="473"/>
      <c r="T87" s="473"/>
      <c r="U87" s="473"/>
      <c r="V87" s="473"/>
      <c r="W87" s="474"/>
      <c r="X87" s="684" t="s">
        <v>806</v>
      </c>
      <c r="Y87" s="685"/>
      <c r="Z87" s="685"/>
      <c r="AA87" s="685"/>
      <c r="AB87" s="176"/>
      <c r="AC87" s="181"/>
      <c r="AD87" s="181"/>
      <c r="AE87" s="181"/>
      <c r="AF87" s="181"/>
      <c r="AG87" s="181"/>
      <c r="AH87" s="181"/>
      <c r="AI87" s="181"/>
      <c r="AJ87" s="95"/>
      <c r="AL87" s="347" t="str">
        <f>IF(X87="","未記入","")</f>
        <v/>
      </c>
      <c r="AM87" s="347"/>
      <c r="AN87" s="347"/>
      <c r="AO87" s="347"/>
    </row>
    <row r="88" spans="1:51" ht="35.25" customHeight="1">
      <c r="B88" s="719"/>
      <c r="C88" s="720"/>
      <c r="D88" s="720"/>
      <c r="E88" s="720"/>
      <c r="F88" s="720"/>
      <c r="G88" s="720"/>
      <c r="H88" s="720"/>
      <c r="I88" s="720"/>
      <c r="J88" s="720"/>
      <c r="K88" s="720"/>
      <c r="L88" s="720"/>
      <c r="M88" s="721"/>
      <c r="N88" s="688" t="s">
        <v>661</v>
      </c>
      <c r="O88" s="473"/>
      <c r="P88" s="473"/>
      <c r="Q88" s="473"/>
      <c r="R88" s="473"/>
      <c r="S88" s="473"/>
      <c r="T88" s="473"/>
      <c r="U88" s="473"/>
      <c r="V88" s="473"/>
      <c r="W88" s="474"/>
      <c r="X88" s="684" t="s">
        <v>806</v>
      </c>
      <c r="Y88" s="685"/>
      <c r="Z88" s="685"/>
      <c r="AA88" s="685"/>
      <c r="AB88" s="176"/>
      <c r="AC88" s="181"/>
      <c r="AD88" s="181"/>
      <c r="AE88" s="181"/>
      <c r="AF88" s="181"/>
      <c r="AG88" s="181"/>
      <c r="AH88" s="181"/>
      <c r="AI88" s="181"/>
      <c r="AJ88" s="95"/>
      <c r="AL88" s="347" t="str">
        <f>IF(X88="","未記入","")</f>
        <v/>
      </c>
      <c r="AM88" s="347"/>
      <c r="AN88" s="347"/>
      <c r="AO88" s="347"/>
    </row>
    <row r="89" spans="1:51" ht="35.25" customHeight="1">
      <c r="B89" s="719"/>
      <c r="C89" s="720"/>
      <c r="D89" s="720"/>
      <c r="E89" s="720"/>
      <c r="F89" s="720"/>
      <c r="G89" s="720"/>
      <c r="H89" s="720"/>
      <c r="I89" s="720"/>
      <c r="J89" s="720"/>
      <c r="K89" s="720"/>
      <c r="L89" s="720"/>
      <c r="M89" s="721"/>
      <c r="N89" s="699" t="s">
        <v>662</v>
      </c>
      <c r="O89" s="700"/>
      <c r="P89" s="700"/>
      <c r="Q89" s="700"/>
      <c r="R89" s="700"/>
      <c r="S89" s="700"/>
      <c r="T89" s="700"/>
      <c r="U89" s="700"/>
      <c r="V89" s="700"/>
      <c r="W89" s="701"/>
      <c r="X89" s="684" t="s">
        <v>806</v>
      </c>
      <c r="Y89" s="685"/>
      <c r="Z89" s="685"/>
      <c r="AA89" s="685"/>
      <c r="AB89" s="176"/>
      <c r="AC89" s="181"/>
      <c r="AD89" s="181"/>
      <c r="AE89" s="181"/>
      <c r="AF89" s="181"/>
      <c r="AG89" s="181"/>
      <c r="AH89" s="181"/>
      <c r="AI89" s="181"/>
      <c r="AJ89" s="95"/>
      <c r="AL89" s="347" t="str">
        <f>IF(X89="","未記入","")</f>
        <v/>
      </c>
      <c r="AM89" s="347"/>
      <c r="AN89" s="347"/>
      <c r="AO89" s="347"/>
    </row>
    <row r="90" spans="1:51" ht="35.25" customHeight="1">
      <c r="B90" s="719"/>
      <c r="C90" s="720"/>
      <c r="D90" s="720"/>
      <c r="E90" s="720"/>
      <c r="F90" s="720"/>
      <c r="G90" s="720"/>
      <c r="H90" s="720"/>
      <c r="I90" s="720"/>
      <c r="J90" s="720"/>
      <c r="K90" s="720"/>
      <c r="L90" s="720"/>
      <c r="M90" s="721"/>
      <c r="N90" s="688" t="s">
        <v>624</v>
      </c>
      <c r="O90" s="473"/>
      <c r="P90" s="473"/>
      <c r="Q90" s="473"/>
      <c r="R90" s="473"/>
      <c r="S90" s="474"/>
      <c r="T90" s="684" t="s">
        <v>897</v>
      </c>
      <c r="U90" s="685"/>
      <c r="V90" s="685"/>
      <c r="W90" s="689"/>
      <c r="X90" s="684" t="s">
        <v>806</v>
      </c>
      <c r="Y90" s="685"/>
      <c r="Z90" s="685"/>
      <c r="AA90" s="685"/>
      <c r="AB90" s="176"/>
      <c r="AC90" s="181"/>
      <c r="AD90" s="181"/>
      <c r="AE90" s="181"/>
      <c r="AF90" s="181"/>
      <c r="AG90" s="181"/>
      <c r="AH90" s="181"/>
      <c r="AI90" s="181"/>
      <c r="AJ90" s="95"/>
      <c r="AL90" s="347" t="str">
        <f>IF(OR(T90="",X90=""),"未記入","")</f>
        <v/>
      </c>
      <c r="AM90" s="347"/>
      <c r="AN90" s="347"/>
      <c r="AO90" s="347"/>
    </row>
    <row r="91" spans="1:51" ht="35.25" customHeight="1">
      <c r="B91" s="719"/>
      <c r="C91" s="720"/>
      <c r="D91" s="720"/>
      <c r="E91" s="720"/>
      <c r="F91" s="720"/>
      <c r="G91" s="720"/>
      <c r="H91" s="720"/>
      <c r="I91" s="720"/>
      <c r="J91" s="720"/>
      <c r="K91" s="720"/>
      <c r="L91" s="720"/>
      <c r="M91" s="721"/>
      <c r="N91" s="688" t="s">
        <v>99</v>
      </c>
      <c r="O91" s="473"/>
      <c r="P91" s="473"/>
      <c r="Q91" s="473"/>
      <c r="R91" s="473"/>
      <c r="S91" s="474"/>
      <c r="T91" s="684" t="s">
        <v>897</v>
      </c>
      <c r="U91" s="685"/>
      <c r="V91" s="685"/>
      <c r="W91" s="689"/>
      <c r="X91" s="684" t="s">
        <v>806</v>
      </c>
      <c r="Y91" s="685"/>
      <c r="Z91" s="685"/>
      <c r="AA91" s="685"/>
      <c r="AB91" s="176"/>
      <c r="AC91" s="179"/>
      <c r="AD91" s="179"/>
      <c r="AE91" s="179"/>
      <c r="AF91" s="179"/>
      <c r="AG91" s="179"/>
      <c r="AH91" s="179"/>
      <c r="AI91" s="179"/>
      <c r="AJ91" s="180"/>
      <c r="AL91" s="347" t="str">
        <f>IF(OR(T91="",X91=""),"未記入","")</f>
        <v/>
      </c>
      <c r="AM91" s="347"/>
      <c r="AN91" s="347"/>
      <c r="AO91" s="347"/>
    </row>
    <row r="92" spans="1:51" ht="35.25" customHeight="1">
      <c r="B92" s="722"/>
      <c r="C92" s="723"/>
      <c r="D92" s="723"/>
      <c r="E92" s="723"/>
      <c r="F92" s="723"/>
      <c r="G92" s="723"/>
      <c r="H92" s="723"/>
      <c r="I92" s="723"/>
      <c r="J92" s="723"/>
      <c r="K92" s="723"/>
      <c r="L92" s="723"/>
      <c r="M92" s="724"/>
      <c r="N92" s="688" t="s">
        <v>663</v>
      </c>
      <c r="O92" s="473"/>
      <c r="P92" s="473"/>
      <c r="Q92" s="473"/>
      <c r="R92" s="473"/>
      <c r="S92" s="474"/>
      <c r="T92" s="684" t="s">
        <v>897</v>
      </c>
      <c r="U92" s="685"/>
      <c r="V92" s="685"/>
      <c r="W92" s="689"/>
      <c r="X92" s="684" t="s">
        <v>806</v>
      </c>
      <c r="Y92" s="685"/>
      <c r="Z92" s="685"/>
      <c r="AA92" s="685"/>
      <c r="AB92" s="176"/>
      <c r="AC92" s="181"/>
      <c r="AD92" s="181"/>
      <c r="AE92" s="181"/>
      <c r="AF92" s="181"/>
      <c r="AG92" s="181"/>
      <c r="AH92" s="181"/>
      <c r="AI92" s="181"/>
      <c r="AJ92" s="95"/>
      <c r="AL92" s="347" t="str">
        <f>IF(OR(T92="",X92=""),"未記入","")</f>
        <v/>
      </c>
      <c r="AM92" s="347"/>
      <c r="AN92" s="347"/>
      <c r="AO92" s="347"/>
    </row>
    <row r="93" spans="1:51" ht="13.5" customHeight="1">
      <c r="B93" s="722" t="s">
        <v>333</v>
      </c>
      <c r="C93" s="723"/>
      <c r="D93" s="723"/>
      <c r="E93" s="723"/>
      <c r="F93" s="723"/>
      <c r="G93" s="723"/>
      <c r="H93" s="723"/>
      <c r="I93" s="723"/>
      <c r="J93" s="723"/>
      <c r="K93" s="723"/>
      <c r="L93" s="723"/>
      <c r="M93" s="724"/>
      <c r="N93" s="846" t="s">
        <v>806</v>
      </c>
      <c r="O93" s="847"/>
      <c r="P93" s="847"/>
      <c r="Q93" s="847"/>
      <c r="R93" s="740" t="s">
        <v>299</v>
      </c>
      <c r="S93" s="740"/>
      <c r="T93" s="740"/>
      <c r="U93" s="740"/>
      <c r="V93" s="740"/>
      <c r="W93" s="740"/>
      <c r="X93" s="740"/>
      <c r="Y93" s="740"/>
      <c r="Z93" s="740"/>
      <c r="AA93" s="740"/>
      <c r="AB93" s="740"/>
      <c r="AC93" s="740"/>
      <c r="AD93" s="740"/>
      <c r="AE93" s="740"/>
      <c r="AF93" s="740"/>
      <c r="AG93" s="740"/>
      <c r="AH93" s="740"/>
      <c r="AI93" s="740"/>
      <c r="AJ93" s="850"/>
      <c r="AL93" s="347" t="str">
        <f>IF(OR(N93="",R94=""),"未記入","")</f>
        <v/>
      </c>
      <c r="AM93" s="347"/>
      <c r="AN93" s="347"/>
      <c r="AO93" s="347"/>
      <c r="AP93" s="37" t="s">
        <v>719</v>
      </c>
    </row>
    <row r="94" spans="1:51" ht="15" thickBot="1">
      <c r="B94" s="826"/>
      <c r="C94" s="827"/>
      <c r="D94" s="827"/>
      <c r="E94" s="827"/>
      <c r="F94" s="827"/>
      <c r="G94" s="827"/>
      <c r="H94" s="827"/>
      <c r="I94" s="827"/>
      <c r="J94" s="827"/>
      <c r="K94" s="827"/>
      <c r="L94" s="827"/>
      <c r="M94" s="828"/>
      <c r="N94" s="848"/>
      <c r="O94" s="849"/>
      <c r="P94" s="849"/>
      <c r="Q94" s="849"/>
      <c r="R94" s="844">
        <v>2</v>
      </c>
      <c r="S94" s="844"/>
      <c r="T94" s="844"/>
      <c r="U94" s="845" t="s">
        <v>683</v>
      </c>
      <c r="V94" s="845"/>
      <c r="W94" s="845"/>
      <c r="X94" s="845">
        <v>1</v>
      </c>
      <c r="Y94" s="845"/>
      <c r="Z94" s="845"/>
      <c r="AA94" s="182" t="s">
        <v>684</v>
      </c>
      <c r="AB94" s="182"/>
      <c r="AC94" s="182"/>
      <c r="AD94" s="182"/>
      <c r="AE94" s="182"/>
      <c r="AF94" s="182"/>
      <c r="AG94" s="182"/>
      <c r="AH94" s="182"/>
      <c r="AI94" s="182"/>
      <c r="AJ94" s="183"/>
      <c r="AK94" s="3"/>
      <c r="AL94" s="347"/>
      <c r="AM94" s="347"/>
      <c r="AN94" s="347"/>
      <c r="AO94" s="347"/>
      <c r="AP94" s="37" t="s">
        <v>724</v>
      </c>
    </row>
    <row r="95" spans="1:51" ht="21" customHeight="1">
      <c r="W95" s="3"/>
      <c r="X95" s="1"/>
      <c r="Y95" s="1"/>
      <c r="Z95" s="1"/>
      <c r="AA95" s="1"/>
    </row>
    <row r="96" spans="1:51" s="3" customFormat="1" ht="21" customHeight="1">
      <c r="A96" s="2"/>
      <c r="B96" s="243" t="s">
        <v>353</v>
      </c>
      <c r="C96" s="243"/>
      <c r="D96" s="243"/>
      <c r="E96" s="243"/>
      <c r="F96" s="243"/>
      <c r="G96" s="243"/>
      <c r="H96" s="243"/>
      <c r="I96" s="243"/>
      <c r="J96" s="243"/>
      <c r="K96" s="243"/>
      <c r="L96" s="243"/>
      <c r="M96" s="243"/>
      <c r="N96" s="243"/>
      <c r="O96" s="243"/>
      <c r="P96" s="243"/>
      <c r="Q96" s="243"/>
      <c r="R96" s="243"/>
      <c r="S96" s="243"/>
      <c r="T96" s="243"/>
      <c r="U96" s="243"/>
      <c r="V96" s="243"/>
      <c r="W96" s="243"/>
      <c r="X96" s="243"/>
      <c r="Y96" s="163"/>
      <c r="Z96" s="163"/>
      <c r="AA96" s="163"/>
      <c r="AM96" s="6"/>
      <c r="AN96" s="6"/>
      <c r="AQ96" s="37"/>
      <c r="AR96" s="230" t="s">
        <v>869</v>
      </c>
      <c r="AS96" s="37"/>
      <c r="AT96" s="37"/>
      <c r="AU96" s="37"/>
      <c r="AV96" s="37"/>
      <c r="AW96" s="37"/>
      <c r="AX96" s="37"/>
      <c r="AY96" s="37"/>
    </row>
    <row r="97" spans="1:51" s="3" customFormat="1" ht="21" customHeight="1" thickBot="1">
      <c r="A97" s="2"/>
      <c r="B97" s="244" t="s">
        <v>557</v>
      </c>
      <c r="C97" s="244"/>
      <c r="D97" s="244"/>
      <c r="E97" s="244"/>
      <c r="F97" s="244"/>
      <c r="G97" s="244"/>
      <c r="H97" s="244"/>
      <c r="I97" s="244"/>
      <c r="J97" s="244"/>
      <c r="K97" s="244"/>
      <c r="L97" s="244"/>
      <c r="M97" s="244"/>
      <c r="N97" s="244"/>
      <c r="O97" s="244"/>
      <c r="P97" s="244"/>
      <c r="Q97" s="244"/>
      <c r="R97" s="244"/>
      <c r="S97" s="244"/>
      <c r="T97" s="244"/>
      <c r="U97" s="244"/>
      <c r="V97" s="244"/>
      <c r="W97" s="244"/>
      <c r="X97" s="244"/>
      <c r="Y97" s="161"/>
      <c r="Z97" s="161"/>
      <c r="AA97" s="161"/>
      <c r="AB97" s="31"/>
      <c r="AC97" s="31"/>
      <c r="AD97" s="31"/>
      <c r="AE97" s="31"/>
      <c r="AF97" s="31"/>
      <c r="AG97" s="31"/>
      <c r="AH97" s="31"/>
      <c r="AI97" s="31"/>
      <c r="AJ97" s="31"/>
      <c r="AM97" s="6"/>
      <c r="AN97" s="6"/>
      <c r="AQ97" s="37"/>
      <c r="AR97" s="248" t="s">
        <v>903</v>
      </c>
      <c r="AS97" s="37"/>
      <c r="AT97" s="37"/>
      <c r="AU97" s="37"/>
      <c r="AV97" s="37"/>
      <c r="AW97" s="37"/>
      <c r="AX97" s="37"/>
      <c r="AY97" s="37"/>
    </row>
    <row r="98" spans="1:51" s="3" customFormat="1" ht="21" customHeight="1">
      <c r="A98" s="2"/>
      <c r="B98" s="408" t="s">
        <v>336</v>
      </c>
      <c r="C98" s="409"/>
      <c r="D98" s="409"/>
      <c r="E98" s="409"/>
      <c r="F98" s="409"/>
      <c r="G98" s="409"/>
      <c r="H98" s="409"/>
      <c r="I98" s="409"/>
      <c r="J98" s="409"/>
      <c r="K98" s="409"/>
      <c r="L98" s="409"/>
      <c r="M98" s="410"/>
      <c r="N98" s="794" t="s">
        <v>327</v>
      </c>
      <c r="O98" s="795"/>
      <c r="P98" s="795"/>
      <c r="Q98" s="795"/>
      <c r="R98" s="795"/>
      <c r="S98" s="795"/>
      <c r="T98" s="796"/>
      <c r="U98" s="796"/>
      <c r="V98" s="796"/>
      <c r="W98" s="796"/>
      <c r="X98" s="796"/>
      <c r="Y98" s="796"/>
      <c r="Z98" s="796"/>
      <c r="AA98" s="796"/>
      <c r="AB98" s="796"/>
      <c r="AC98" s="796"/>
      <c r="AD98" s="796"/>
      <c r="AE98" s="796"/>
      <c r="AF98" s="796"/>
      <c r="AG98" s="796"/>
      <c r="AH98" s="796"/>
      <c r="AI98" s="796"/>
      <c r="AJ98" s="797"/>
      <c r="AL98" s="729"/>
      <c r="AM98" s="729"/>
      <c r="AN98" s="729"/>
      <c r="AO98" s="729"/>
      <c r="AQ98" s="37"/>
      <c r="AR98" s="248" t="s">
        <v>751</v>
      </c>
      <c r="AS98" s="37"/>
      <c r="AT98" s="37"/>
      <c r="AU98" s="37"/>
      <c r="AV98" s="37"/>
      <c r="AW98" s="37"/>
      <c r="AX98" s="37"/>
      <c r="AY98" s="37"/>
    </row>
    <row r="99" spans="1:51" s="3" customFormat="1" ht="21" customHeight="1">
      <c r="A99" s="2"/>
      <c r="B99" s="773"/>
      <c r="C99" s="764"/>
      <c r="D99" s="764"/>
      <c r="E99" s="764"/>
      <c r="F99" s="764"/>
      <c r="G99" s="764"/>
      <c r="H99" s="764"/>
      <c r="I99" s="764"/>
      <c r="J99" s="764"/>
      <c r="K99" s="764"/>
      <c r="L99" s="764"/>
      <c r="M99" s="765"/>
      <c r="N99" s="362"/>
      <c r="O99" s="363"/>
      <c r="P99" s="363"/>
      <c r="Q99" s="363"/>
      <c r="R99" s="363"/>
      <c r="S99" s="363"/>
      <c r="T99" s="363"/>
      <c r="U99" s="363"/>
      <c r="V99" s="363"/>
      <c r="W99" s="363"/>
      <c r="X99" s="363"/>
      <c r="Y99" s="363"/>
      <c r="Z99" s="363"/>
      <c r="AA99" s="363"/>
      <c r="AB99" s="363"/>
      <c r="AC99" s="363"/>
      <c r="AD99" s="363"/>
      <c r="AE99" s="363"/>
      <c r="AF99" s="363"/>
      <c r="AG99" s="363"/>
      <c r="AH99" s="363"/>
      <c r="AI99" s="363"/>
      <c r="AJ99" s="364"/>
      <c r="AL99" s="729"/>
      <c r="AM99" s="729"/>
      <c r="AN99" s="729"/>
      <c r="AO99" s="729"/>
      <c r="AR99" s="248" t="s">
        <v>727</v>
      </c>
    </row>
    <row r="100" spans="1:51" s="3" customFormat="1" ht="21" customHeight="1">
      <c r="A100" s="2"/>
      <c r="B100" s="783" t="s">
        <v>69</v>
      </c>
      <c r="C100" s="784"/>
      <c r="D100" s="784"/>
      <c r="E100" s="784"/>
      <c r="F100" s="784"/>
      <c r="G100" s="784"/>
      <c r="H100" s="784"/>
      <c r="I100" s="784"/>
      <c r="J100" s="784"/>
      <c r="K100" s="784"/>
      <c r="L100" s="784"/>
      <c r="M100" s="784"/>
      <c r="N100" s="418" t="s">
        <v>324</v>
      </c>
      <c r="O100" s="419"/>
      <c r="P100" s="798"/>
      <c r="Q100" s="798"/>
      <c r="R100" s="798"/>
      <c r="S100" s="798"/>
      <c r="T100" s="798"/>
      <c r="U100" s="798"/>
      <c r="V100" s="798"/>
      <c r="W100" s="798"/>
      <c r="X100" s="798"/>
      <c r="Y100" s="798"/>
      <c r="Z100" s="798"/>
      <c r="AA100" s="798"/>
      <c r="AB100" s="798"/>
      <c r="AC100" s="798"/>
      <c r="AD100" s="798"/>
      <c r="AE100" s="798"/>
      <c r="AF100" s="798"/>
      <c r="AG100" s="798"/>
      <c r="AH100" s="798"/>
      <c r="AI100" s="798"/>
      <c r="AJ100" s="799"/>
      <c r="AL100" s="729"/>
      <c r="AM100" s="729"/>
      <c r="AN100" s="729"/>
      <c r="AO100" s="729"/>
    </row>
    <row r="101" spans="1:51" s="3" customFormat="1" ht="21" customHeight="1">
      <c r="A101" s="2"/>
      <c r="B101" s="785"/>
      <c r="C101" s="786"/>
      <c r="D101" s="786"/>
      <c r="E101" s="786"/>
      <c r="F101" s="786"/>
      <c r="G101" s="786"/>
      <c r="H101" s="786"/>
      <c r="I101" s="786"/>
      <c r="J101" s="786"/>
      <c r="K101" s="786"/>
      <c r="L101" s="786"/>
      <c r="M101" s="786"/>
      <c r="N101" s="362"/>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4"/>
      <c r="AK101" s="6"/>
      <c r="AL101" s="729"/>
      <c r="AM101" s="729"/>
      <c r="AN101" s="729"/>
      <c r="AO101" s="729"/>
    </row>
    <row r="102" spans="1:51" s="3" customFormat="1" ht="21" customHeight="1">
      <c r="A102" s="2"/>
      <c r="B102" s="783" t="s">
        <v>337</v>
      </c>
      <c r="C102" s="784"/>
      <c r="D102" s="784"/>
      <c r="E102" s="784"/>
      <c r="F102" s="784"/>
      <c r="G102" s="784"/>
      <c r="H102" s="784"/>
      <c r="I102" s="784"/>
      <c r="J102" s="784"/>
      <c r="K102" s="784"/>
      <c r="L102" s="784"/>
      <c r="M102" s="784"/>
      <c r="N102" s="787" t="s">
        <v>327</v>
      </c>
      <c r="O102" s="788"/>
      <c r="P102" s="788"/>
      <c r="Q102" s="788"/>
      <c r="R102" s="788"/>
      <c r="S102" s="788"/>
      <c r="T102" s="789"/>
      <c r="U102" s="789"/>
      <c r="V102" s="789"/>
      <c r="W102" s="789"/>
      <c r="X102" s="789"/>
      <c r="Y102" s="789"/>
      <c r="Z102" s="789"/>
      <c r="AA102" s="789"/>
      <c r="AB102" s="789"/>
      <c r="AC102" s="789"/>
      <c r="AD102" s="789"/>
      <c r="AE102" s="789"/>
      <c r="AF102" s="789"/>
      <c r="AG102" s="789"/>
      <c r="AH102" s="789"/>
      <c r="AI102" s="789"/>
      <c r="AJ102" s="790"/>
      <c r="AK102" s="6"/>
      <c r="AL102" s="729"/>
      <c r="AM102" s="729"/>
      <c r="AN102" s="729"/>
      <c r="AO102" s="729"/>
    </row>
    <row r="103" spans="1:51" s="3" customFormat="1" ht="21" customHeight="1">
      <c r="A103" s="2"/>
      <c r="B103" s="785"/>
      <c r="C103" s="786"/>
      <c r="D103" s="786"/>
      <c r="E103" s="786"/>
      <c r="F103" s="786"/>
      <c r="G103" s="786"/>
      <c r="H103" s="786"/>
      <c r="I103" s="786"/>
      <c r="J103" s="786"/>
      <c r="K103" s="786"/>
      <c r="L103" s="786"/>
      <c r="M103" s="786"/>
      <c r="N103" s="362"/>
      <c r="O103" s="363"/>
      <c r="P103" s="363"/>
      <c r="Q103" s="363"/>
      <c r="R103" s="363"/>
      <c r="S103" s="363"/>
      <c r="T103" s="363"/>
      <c r="U103" s="363"/>
      <c r="V103" s="363"/>
      <c r="W103" s="363"/>
      <c r="X103" s="363"/>
      <c r="Y103" s="363"/>
      <c r="Z103" s="363"/>
      <c r="AA103" s="363"/>
      <c r="AB103" s="363"/>
      <c r="AC103" s="363"/>
      <c r="AD103" s="363"/>
      <c r="AE103" s="363"/>
      <c r="AF103" s="363"/>
      <c r="AG103" s="363"/>
      <c r="AH103" s="363"/>
      <c r="AI103" s="363"/>
      <c r="AJ103" s="364"/>
      <c r="AK103" s="6"/>
      <c r="AL103" s="729"/>
      <c r="AM103" s="729"/>
      <c r="AN103" s="729"/>
      <c r="AO103" s="729"/>
    </row>
    <row r="104" spans="1:51" s="3" customFormat="1" ht="21" customHeight="1" thickBot="1">
      <c r="A104" s="2"/>
      <c r="B104" s="768" t="s">
        <v>354</v>
      </c>
      <c r="C104" s="769"/>
      <c r="D104" s="769"/>
      <c r="E104" s="769"/>
      <c r="F104" s="769"/>
      <c r="G104" s="769"/>
      <c r="H104" s="769"/>
      <c r="I104" s="769"/>
      <c r="J104" s="769"/>
      <c r="K104" s="769"/>
      <c r="L104" s="769"/>
      <c r="M104" s="770"/>
      <c r="N104" s="791"/>
      <c r="O104" s="792"/>
      <c r="P104" s="792"/>
      <c r="Q104" s="792"/>
      <c r="R104" s="792"/>
      <c r="S104" s="792"/>
      <c r="T104" s="792"/>
      <c r="U104" s="792"/>
      <c r="V104" s="792"/>
      <c r="W104" s="792"/>
      <c r="X104" s="792"/>
      <c r="Y104" s="792"/>
      <c r="Z104" s="792"/>
      <c r="AA104" s="792"/>
      <c r="AB104" s="792"/>
      <c r="AC104" s="792"/>
      <c r="AD104" s="792"/>
      <c r="AE104" s="792"/>
      <c r="AF104" s="792"/>
      <c r="AG104" s="792"/>
      <c r="AH104" s="792"/>
      <c r="AI104" s="792"/>
      <c r="AJ104" s="793"/>
      <c r="AL104" s="729"/>
      <c r="AM104" s="729"/>
      <c r="AN104" s="729"/>
      <c r="AO104" s="729"/>
    </row>
    <row r="105" spans="1:51" s="247" customFormat="1" ht="21" customHeight="1">
      <c r="A105" s="2"/>
      <c r="B105" s="408" t="s">
        <v>336</v>
      </c>
      <c r="C105" s="409"/>
      <c r="D105" s="409"/>
      <c r="E105" s="409"/>
      <c r="F105" s="409"/>
      <c r="G105" s="409"/>
      <c r="H105" s="409"/>
      <c r="I105" s="409"/>
      <c r="J105" s="409"/>
      <c r="K105" s="409"/>
      <c r="L105" s="409"/>
      <c r="M105" s="410"/>
      <c r="N105" s="794" t="s">
        <v>327</v>
      </c>
      <c r="O105" s="795"/>
      <c r="P105" s="795"/>
      <c r="Q105" s="795"/>
      <c r="R105" s="795"/>
      <c r="S105" s="795"/>
      <c r="T105" s="796"/>
      <c r="U105" s="796"/>
      <c r="V105" s="796"/>
      <c r="W105" s="796"/>
      <c r="X105" s="796"/>
      <c r="Y105" s="796"/>
      <c r="Z105" s="796"/>
      <c r="AA105" s="796"/>
      <c r="AB105" s="796"/>
      <c r="AC105" s="796"/>
      <c r="AD105" s="796"/>
      <c r="AE105" s="796"/>
      <c r="AF105" s="796"/>
      <c r="AG105" s="796"/>
      <c r="AH105" s="796"/>
      <c r="AI105" s="796"/>
      <c r="AJ105" s="797"/>
      <c r="AL105" s="729"/>
      <c r="AM105" s="729"/>
      <c r="AN105" s="729"/>
      <c r="AO105" s="729"/>
      <c r="AR105" s="248"/>
      <c r="AS105" s="248"/>
      <c r="AT105" s="248"/>
    </row>
    <row r="106" spans="1:51" s="247" customFormat="1" ht="21" customHeight="1">
      <c r="A106" s="2"/>
      <c r="B106" s="773"/>
      <c r="C106" s="764"/>
      <c r="D106" s="764"/>
      <c r="E106" s="764"/>
      <c r="F106" s="764"/>
      <c r="G106" s="764"/>
      <c r="H106" s="764"/>
      <c r="I106" s="764"/>
      <c r="J106" s="764"/>
      <c r="K106" s="764"/>
      <c r="L106" s="764"/>
      <c r="M106" s="765"/>
      <c r="N106" s="362"/>
      <c r="O106" s="363"/>
      <c r="P106" s="363"/>
      <c r="Q106" s="363"/>
      <c r="R106" s="363"/>
      <c r="S106" s="363"/>
      <c r="T106" s="363"/>
      <c r="U106" s="363"/>
      <c r="V106" s="363"/>
      <c r="W106" s="363"/>
      <c r="X106" s="363"/>
      <c r="Y106" s="363"/>
      <c r="Z106" s="363"/>
      <c r="AA106" s="363"/>
      <c r="AB106" s="363"/>
      <c r="AC106" s="363"/>
      <c r="AD106" s="363"/>
      <c r="AE106" s="363"/>
      <c r="AF106" s="363"/>
      <c r="AG106" s="363"/>
      <c r="AH106" s="363"/>
      <c r="AI106" s="363"/>
      <c r="AJ106" s="364"/>
      <c r="AL106" s="729"/>
      <c r="AM106" s="729"/>
      <c r="AN106" s="729"/>
      <c r="AO106" s="729"/>
      <c r="AR106" s="248"/>
      <c r="AS106" s="248"/>
      <c r="AT106" s="248"/>
    </row>
    <row r="107" spans="1:51" s="247" customFormat="1" ht="21" customHeight="1">
      <c r="A107" s="2"/>
      <c r="B107" s="783" t="s">
        <v>69</v>
      </c>
      <c r="C107" s="784"/>
      <c r="D107" s="784"/>
      <c r="E107" s="784"/>
      <c r="F107" s="784"/>
      <c r="G107" s="784"/>
      <c r="H107" s="784"/>
      <c r="I107" s="784"/>
      <c r="J107" s="784"/>
      <c r="K107" s="784"/>
      <c r="L107" s="784"/>
      <c r="M107" s="784"/>
      <c r="N107" s="418" t="s">
        <v>324</v>
      </c>
      <c r="O107" s="419"/>
      <c r="P107" s="798"/>
      <c r="Q107" s="798"/>
      <c r="R107" s="798"/>
      <c r="S107" s="798"/>
      <c r="T107" s="798"/>
      <c r="U107" s="798"/>
      <c r="V107" s="798"/>
      <c r="W107" s="798"/>
      <c r="X107" s="798"/>
      <c r="Y107" s="798"/>
      <c r="Z107" s="798"/>
      <c r="AA107" s="798"/>
      <c r="AB107" s="798"/>
      <c r="AC107" s="798"/>
      <c r="AD107" s="798"/>
      <c r="AE107" s="798"/>
      <c r="AF107" s="798"/>
      <c r="AG107" s="798"/>
      <c r="AH107" s="798"/>
      <c r="AI107" s="798"/>
      <c r="AJ107" s="799"/>
      <c r="AL107" s="729"/>
      <c r="AM107" s="729"/>
      <c r="AN107" s="729"/>
      <c r="AO107" s="729"/>
    </row>
    <row r="108" spans="1:51" s="247" customFormat="1" ht="21" customHeight="1">
      <c r="A108" s="2"/>
      <c r="B108" s="785"/>
      <c r="C108" s="786"/>
      <c r="D108" s="786"/>
      <c r="E108" s="786"/>
      <c r="F108" s="786"/>
      <c r="G108" s="786"/>
      <c r="H108" s="786"/>
      <c r="I108" s="786"/>
      <c r="J108" s="786"/>
      <c r="K108" s="786"/>
      <c r="L108" s="786"/>
      <c r="M108" s="786"/>
      <c r="N108" s="362"/>
      <c r="O108" s="363"/>
      <c r="P108" s="363"/>
      <c r="Q108" s="363"/>
      <c r="R108" s="363"/>
      <c r="S108" s="363"/>
      <c r="T108" s="363"/>
      <c r="U108" s="363"/>
      <c r="V108" s="363"/>
      <c r="W108" s="363"/>
      <c r="X108" s="363"/>
      <c r="Y108" s="363"/>
      <c r="Z108" s="363"/>
      <c r="AA108" s="363"/>
      <c r="AB108" s="363"/>
      <c r="AC108" s="363"/>
      <c r="AD108" s="363"/>
      <c r="AE108" s="363"/>
      <c r="AF108" s="363"/>
      <c r="AG108" s="363"/>
      <c r="AH108" s="363"/>
      <c r="AI108" s="363"/>
      <c r="AJ108" s="364"/>
      <c r="AK108" s="6"/>
      <c r="AL108" s="729"/>
      <c r="AM108" s="729"/>
      <c r="AN108" s="729"/>
      <c r="AO108" s="729"/>
    </row>
    <row r="109" spans="1:51" s="247" customFormat="1" ht="21" customHeight="1">
      <c r="A109" s="2"/>
      <c r="B109" s="783" t="s">
        <v>337</v>
      </c>
      <c r="C109" s="784"/>
      <c r="D109" s="784"/>
      <c r="E109" s="784"/>
      <c r="F109" s="784"/>
      <c r="G109" s="784"/>
      <c r="H109" s="784"/>
      <c r="I109" s="784"/>
      <c r="J109" s="784"/>
      <c r="K109" s="784"/>
      <c r="L109" s="784"/>
      <c r="M109" s="784"/>
      <c r="N109" s="787" t="s">
        <v>327</v>
      </c>
      <c r="O109" s="788"/>
      <c r="P109" s="788"/>
      <c r="Q109" s="788"/>
      <c r="R109" s="788"/>
      <c r="S109" s="788"/>
      <c r="T109" s="789"/>
      <c r="U109" s="789"/>
      <c r="V109" s="789"/>
      <c r="W109" s="789"/>
      <c r="X109" s="789"/>
      <c r="Y109" s="789"/>
      <c r="Z109" s="789"/>
      <c r="AA109" s="789"/>
      <c r="AB109" s="789"/>
      <c r="AC109" s="789"/>
      <c r="AD109" s="789"/>
      <c r="AE109" s="789"/>
      <c r="AF109" s="789"/>
      <c r="AG109" s="789"/>
      <c r="AH109" s="789"/>
      <c r="AI109" s="789"/>
      <c r="AJ109" s="790"/>
      <c r="AK109" s="6"/>
      <c r="AL109" s="729"/>
      <c r="AM109" s="729"/>
      <c r="AN109" s="729"/>
      <c r="AO109" s="729"/>
    </row>
    <row r="110" spans="1:51" s="247" customFormat="1" ht="21" customHeight="1">
      <c r="A110" s="2"/>
      <c r="B110" s="785"/>
      <c r="C110" s="786"/>
      <c r="D110" s="786"/>
      <c r="E110" s="786"/>
      <c r="F110" s="786"/>
      <c r="G110" s="786"/>
      <c r="H110" s="786"/>
      <c r="I110" s="786"/>
      <c r="J110" s="786"/>
      <c r="K110" s="786"/>
      <c r="L110" s="786"/>
      <c r="M110" s="786"/>
      <c r="N110" s="362"/>
      <c r="O110" s="363"/>
      <c r="P110" s="363"/>
      <c r="Q110" s="363"/>
      <c r="R110" s="363"/>
      <c r="S110" s="363"/>
      <c r="T110" s="363"/>
      <c r="U110" s="363"/>
      <c r="V110" s="363"/>
      <c r="W110" s="363"/>
      <c r="X110" s="363"/>
      <c r="Y110" s="363"/>
      <c r="Z110" s="363"/>
      <c r="AA110" s="363"/>
      <c r="AB110" s="363"/>
      <c r="AC110" s="363"/>
      <c r="AD110" s="363"/>
      <c r="AE110" s="363"/>
      <c r="AF110" s="363"/>
      <c r="AG110" s="363"/>
      <c r="AH110" s="363"/>
      <c r="AI110" s="363"/>
      <c r="AJ110" s="364"/>
      <c r="AK110" s="6"/>
      <c r="AL110" s="729"/>
      <c r="AM110" s="729"/>
      <c r="AN110" s="729"/>
      <c r="AO110" s="729"/>
    </row>
    <row r="111" spans="1:51" s="247" customFormat="1" ht="21" customHeight="1" thickBot="1">
      <c r="A111" s="2"/>
      <c r="B111" s="768" t="s">
        <v>354</v>
      </c>
      <c r="C111" s="769"/>
      <c r="D111" s="769"/>
      <c r="E111" s="769"/>
      <c r="F111" s="769"/>
      <c r="G111" s="769"/>
      <c r="H111" s="769"/>
      <c r="I111" s="769"/>
      <c r="J111" s="769"/>
      <c r="K111" s="769"/>
      <c r="L111" s="769"/>
      <c r="M111" s="770"/>
      <c r="N111" s="791"/>
      <c r="O111" s="792"/>
      <c r="P111" s="792"/>
      <c r="Q111" s="792"/>
      <c r="R111" s="792"/>
      <c r="S111" s="792"/>
      <c r="T111" s="792"/>
      <c r="U111" s="792"/>
      <c r="V111" s="792"/>
      <c r="W111" s="792"/>
      <c r="X111" s="792"/>
      <c r="Y111" s="792"/>
      <c r="Z111" s="792"/>
      <c r="AA111" s="792"/>
      <c r="AB111" s="792"/>
      <c r="AC111" s="792"/>
      <c r="AD111" s="792"/>
      <c r="AE111" s="792"/>
      <c r="AF111" s="792"/>
      <c r="AG111" s="792"/>
      <c r="AH111" s="792"/>
      <c r="AI111" s="792"/>
      <c r="AJ111" s="793"/>
      <c r="AL111" s="729"/>
      <c r="AM111" s="729"/>
      <c r="AN111" s="729"/>
      <c r="AO111" s="729"/>
    </row>
    <row r="112" spans="1:51" s="247" customFormat="1" ht="21" hidden="1" customHeight="1">
      <c r="A112" s="2"/>
      <c r="B112" s="408" t="s">
        <v>336</v>
      </c>
      <c r="C112" s="409"/>
      <c r="D112" s="409"/>
      <c r="E112" s="409"/>
      <c r="F112" s="409"/>
      <c r="G112" s="409"/>
      <c r="H112" s="409"/>
      <c r="I112" s="409"/>
      <c r="J112" s="409"/>
      <c r="K112" s="409"/>
      <c r="L112" s="409"/>
      <c r="M112" s="410"/>
      <c r="N112" s="794" t="s">
        <v>327</v>
      </c>
      <c r="O112" s="795"/>
      <c r="P112" s="795"/>
      <c r="Q112" s="795"/>
      <c r="R112" s="795"/>
      <c r="S112" s="795"/>
      <c r="T112" s="796"/>
      <c r="U112" s="796"/>
      <c r="V112" s="796"/>
      <c r="W112" s="796"/>
      <c r="X112" s="796"/>
      <c r="Y112" s="796"/>
      <c r="Z112" s="796"/>
      <c r="AA112" s="796"/>
      <c r="AB112" s="796"/>
      <c r="AC112" s="796"/>
      <c r="AD112" s="796"/>
      <c r="AE112" s="796"/>
      <c r="AF112" s="796"/>
      <c r="AG112" s="796"/>
      <c r="AH112" s="796"/>
      <c r="AI112" s="796"/>
      <c r="AJ112" s="797"/>
      <c r="AL112" s="729"/>
      <c r="AM112" s="729"/>
      <c r="AN112" s="729"/>
      <c r="AO112" s="729"/>
      <c r="AR112" s="248"/>
      <c r="AS112" s="248"/>
      <c r="AT112" s="248"/>
    </row>
    <row r="113" spans="1:46" s="247" customFormat="1" ht="21" hidden="1" customHeight="1">
      <c r="A113" s="2"/>
      <c r="B113" s="773"/>
      <c r="C113" s="764"/>
      <c r="D113" s="764"/>
      <c r="E113" s="764"/>
      <c r="F113" s="764"/>
      <c r="G113" s="764"/>
      <c r="H113" s="764"/>
      <c r="I113" s="764"/>
      <c r="J113" s="764"/>
      <c r="K113" s="764"/>
      <c r="L113" s="764"/>
      <c r="M113" s="765"/>
      <c r="N113" s="362"/>
      <c r="O113" s="363"/>
      <c r="P113" s="363"/>
      <c r="Q113" s="363"/>
      <c r="R113" s="363"/>
      <c r="S113" s="363"/>
      <c r="T113" s="363"/>
      <c r="U113" s="363"/>
      <c r="V113" s="363"/>
      <c r="W113" s="363"/>
      <c r="X113" s="363"/>
      <c r="Y113" s="363"/>
      <c r="Z113" s="363"/>
      <c r="AA113" s="363"/>
      <c r="AB113" s="363"/>
      <c r="AC113" s="363"/>
      <c r="AD113" s="363"/>
      <c r="AE113" s="363"/>
      <c r="AF113" s="363"/>
      <c r="AG113" s="363"/>
      <c r="AH113" s="363"/>
      <c r="AI113" s="363"/>
      <c r="AJ113" s="364"/>
      <c r="AL113" s="729"/>
      <c r="AM113" s="729"/>
      <c r="AN113" s="729"/>
      <c r="AO113" s="729"/>
      <c r="AR113" s="248"/>
      <c r="AS113" s="248"/>
      <c r="AT113" s="248"/>
    </row>
    <row r="114" spans="1:46" s="247" customFormat="1" ht="21" hidden="1" customHeight="1">
      <c r="A114" s="2"/>
      <c r="B114" s="783" t="s">
        <v>69</v>
      </c>
      <c r="C114" s="784"/>
      <c r="D114" s="784"/>
      <c r="E114" s="784"/>
      <c r="F114" s="784"/>
      <c r="G114" s="784"/>
      <c r="H114" s="784"/>
      <c r="I114" s="784"/>
      <c r="J114" s="784"/>
      <c r="K114" s="784"/>
      <c r="L114" s="784"/>
      <c r="M114" s="784"/>
      <c r="N114" s="418" t="s">
        <v>324</v>
      </c>
      <c r="O114" s="419"/>
      <c r="P114" s="798"/>
      <c r="Q114" s="798"/>
      <c r="R114" s="798"/>
      <c r="S114" s="798"/>
      <c r="T114" s="798"/>
      <c r="U114" s="798"/>
      <c r="V114" s="798"/>
      <c r="W114" s="798"/>
      <c r="X114" s="798"/>
      <c r="Y114" s="798"/>
      <c r="Z114" s="798"/>
      <c r="AA114" s="798"/>
      <c r="AB114" s="798"/>
      <c r="AC114" s="798"/>
      <c r="AD114" s="798"/>
      <c r="AE114" s="798"/>
      <c r="AF114" s="798"/>
      <c r="AG114" s="798"/>
      <c r="AH114" s="798"/>
      <c r="AI114" s="798"/>
      <c r="AJ114" s="799"/>
      <c r="AL114" s="729"/>
      <c r="AM114" s="729"/>
      <c r="AN114" s="729"/>
      <c r="AO114" s="729"/>
    </row>
    <row r="115" spans="1:46" s="247" customFormat="1" ht="21" hidden="1" customHeight="1">
      <c r="A115" s="2"/>
      <c r="B115" s="785"/>
      <c r="C115" s="786"/>
      <c r="D115" s="786"/>
      <c r="E115" s="786"/>
      <c r="F115" s="786"/>
      <c r="G115" s="786"/>
      <c r="H115" s="786"/>
      <c r="I115" s="786"/>
      <c r="J115" s="786"/>
      <c r="K115" s="786"/>
      <c r="L115" s="786"/>
      <c r="M115" s="786"/>
      <c r="N115" s="362"/>
      <c r="O115" s="363"/>
      <c r="P115" s="363"/>
      <c r="Q115" s="363"/>
      <c r="R115" s="363"/>
      <c r="S115" s="363"/>
      <c r="T115" s="363"/>
      <c r="U115" s="363"/>
      <c r="V115" s="363"/>
      <c r="W115" s="363"/>
      <c r="X115" s="363"/>
      <c r="Y115" s="363"/>
      <c r="Z115" s="363"/>
      <c r="AA115" s="363"/>
      <c r="AB115" s="363"/>
      <c r="AC115" s="363"/>
      <c r="AD115" s="363"/>
      <c r="AE115" s="363"/>
      <c r="AF115" s="363"/>
      <c r="AG115" s="363"/>
      <c r="AH115" s="363"/>
      <c r="AI115" s="363"/>
      <c r="AJ115" s="364"/>
      <c r="AK115" s="6"/>
      <c r="AL115" s="729"/>
      <c r="AM115" s="729"/>
      <c r="AN115" s="729"/>
      <c r="AO115" s="729"/>
    </row>
    <row r="116" spans="1:46" s="247" customFormat="1" ht="21" hidden="1" customHeight="1">
      <c r="A116" s="2"/>
      <c r="B116" s="783" t="s">
        <v>337</v>
      </c>
      <c r="C116" s="784"/>
      <c r="D116" s="784"/>
      <c r="E116" s="784"/>
      <c r="F116" s="784"/>
      <c r="G116" s="784"/>
      <c r="H116" s="784"/>
      <c r="I116" s="784"/>
      <c r="J116" s="784"/>
      <c r="K116" s="784"/>
      <c r="L116" s="784"/>
      <c r="M116" s="784"/>
      <c r="N116" s="787" t="s">
        <v>327</v>
      </c>
      <c r="O116" s="788"/>
      <c r="P116" s="788"/>
      <c r="Q116" s="788"/>
      <c r="R116" s="788"/>
      <c r="S116" s="788"/>
      <c r="T116" s="789"/>
      <c r="U116" s="789"/>
      <c r="V116" s="789"/>
      <c r="W116" s="789"/>
      <c r="X116" s="789"/>
      <c r="Y116" s="789"/>
      <c r="Z116" s="789"/>
      <c r="AA116" s="789"/>
      <c r="AB116" s="789"/>
      <c r="AC116" s="789"/>
      <c r="AD116" s="789"/>
      <c r="AE116" s="789"/>
      <c r="AF116" s="789"/>
      <c r="AG116" s="789"/>
      <c r="AH116" s="789"/>
      <c r="AI116" s="789"/>
      <c r="AJ116" s="790"/>
      <c r="AK116" s="6"/>
      <c r="AL116" s="729"/>
      <c r="AM116" s="729"/>
      <c r="AN116" s="729"/>
      <c r="AO116" s="729"/>
    </row>
    <row r="117" spans="1:46" s="247" customFormat="1" ht="21" hidden="1" customHeight="1">
      <c r="A117" s="2"/>
      <c r="B117" s="785"/>
      <c r="C117" s="786"/>
      <c r="D117" s="786"/>
      <c r="E117" s="786"/>
      <c r="F117" s="786"/>
      <c r="G117" s="786"/>
      <c r="H117" s="786"/>
      <c r="I117" s="786"/>
      <c r="J117" s="786"/>
      <c r="K117" s="786"/>
      <c r="L117" s="786"/>
      <c r="M117" s="786"/>
      <c r="N117" s="362"/>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4"/>
      <c r="AK117" s="6"/>
      <c r="AL117" s="729"/>
      <c r="AM117" s="729"/>
      <c r="AN117" s="729"/>
      <c r="AO117" s="729"/>
    </row>
    <row r="118" spans="1:46" s="247" customFormat="1" ht="21" hidden="1" customHeight="1" thickBot="1">
      <c r="A118" s="2"/>
      <c r="B118" s="768" t="s">
        <v>354</v>
      </c>
      <c r="C118" s="769"/>
      <c r="D118" s="769"/>
      <c r="E118" s="769"/>
      <c r="F118" s="769"/>
      <c r="G118" s="769"/>
      <c r="H118" s="769"/>
      <c r="I118" s="769"/>
      <c r="J118" s="769"/>
      <c r="K118" s="769"/>
      <c r="L118" s="769"/>
      <c r="M118" s="770"/>
      <c r="N118" s="791"/>
      <c r="O118" s="792"/>
      <c r="P118" s="792"/>
      <c r="Q118" s="792"/>
      <c r="R118" s="792"/>
      <c r="S118" s="792"/>
      <c r="T118" s="792"/>
      <c r="U118" s="792"/>
      <c r="V118" s="792"/>
      <c r="W118" s="792"/>
      <c r="X118" s="792"/>
      <c r="Y118" s="792"/>
      <c r="Z118" s="792"/>
      <c r="AA118" s="792"/>
      <c r="AB118" s="792"/>
      <c r="AC118" s="792"/>
      <c r="AD118" s="792"/>
      <c r="AE118" s="792"/>
      <c r="AF118" s="792"/>
      <c r="AG118" s="792"/>
      <c r="AH118" s="792"/>
      <c r="AI118" s="792"/>
      <c r="AJ118" s="793"/>
      <c r="AL118" s="729"/>
      <c r="AM118" s="729"/>
      <c r="AN118" s="729"/>
      <c r="AO118" s="729"/>
    </row>
    <row r="119" spans="1:46" s="247" customFormat="1" ht="21" hidden="1" customHeight="1">
      <c r="A119" s="2"/>
      <c r="B119" s="408" t="s">
        <v>336</v>
      </c>
      <c r="C119" s="409"/>
      <c r="D119" s="409"/>
      <c r="E119" s="409"/>
      <c r="F119" s="409"/>
      <c r="G119" s="409"/>
      <c r="H119" s="409"/>
      <c r="I119" s="409"/>
      <c r="J119" s="409"/>
      <c r="K119" s="409"/>
      <c r="L119" s="409"/>
      <c r="M119" s="410"/>
      <c r="N119" s="794" t="s">
        <v>327</v>
      </c>
      <c r="O119" s="795"/>
      <c r="P119" s="795"/>
      <c r="Q119" s="795"/>
      <c r="R119" s="795"/>
      <c r="S119" s="795"/>
      <c r="T119" s="796"/>
      <c r="U119" s="796"/>
      <c r="V119" s="796"/>
      <c r="W119" s="796"/>
      <c r="X119" s="796"/>
      <c r="Y119" s="796"/>
      <c r="Z119" s="796"/>
      <c r="AA119" s="796"/>
      <c r="AB119" s="796"/>
      <c r="AC119" s="796"/>
      <c r="AD119" s="796"/>
      <c r="AE119" s="796"/>
      <c r="AF119" s="796"/>
      <c r="AG119" s="796"/>
      <c r="AH119" s="796"/>
      <c r="AI119" s="796"/>
      <c r="AJ119" s="797"/>
      <c r="AL119" s="729"/>
      <c r="AM119" s="729"/>
      <c r="AN119" s="729"/>
      <c r="AO119" s="729"/>
      <c r="AR119" s="248"/>
      <c r="AS119" s="248"/>
      <c r="AT119" s="248"/>
    </row>
    <row r="120" spans="1:46" s="247" customFormat="1" ht="21" hidden="1" customHeight="1">
      <c r="A120" s="2"/>
      <c r="B120" s="773"/>
      <c r="C120" s="764"/>
      <c r="D120" s="764"/>
      <c r="E120" s="764"/>
      <c r="F120" s="764"/>
      <c r="G120" s="764"/>
      <c r="H120" s="764"/>
      <c r="I120" s="764"/>
      <c r="J120" s="764"/>
      <c r="K120" s="764"/>
      <c r="L120" s="764"/>
      <c r="M120" s="765"/>
      <c r="N120" s="362"/>
      <c r="O120" s="363"/>
      <c r="P120" s="363"/>
      <c r="Q120" s="363"/>
      <c r="R120" s="363"/>
      <c r="S120" s="363"/>
      <c r="T120" s="363"/>
      <c r="U120" s="363"/>
      <c r="V120" s="363"/>
      <c r="W120" s="363"/>
      <c r="X120" s="363"/>
      <c r="Y120" s="363"/>
      <c r="Z120" s="363"/>
      <c r="AA120" s="363"/>
      <c r="AB120" s="363"/>
      <c r="AC120" s="363"/>
      <c r="AD120" s="363"/>
      <c r="AE120" s="363"/>
      <c r="AF120" s="363"/>
      <c r="AG120" s="363"/>
      <c r="AH120" s="363"/>
      <c r="AI120" s="363"/>
      <c r="AJ120" s="364"/>
      <c r="AL120" s="729"/>
      <c r="AM120" s="729"/>
      <c r="AN120" s="729"/>
      <c r="AO120" s="729"/>
      <c r="AR120" s="248"/>
      <c r="AS120" s="248"/>
      <c r="AT120" s="248"/>
    </row>
    <row r="121" spans="1:46" s="247" customFormat="1" ht="21" hidden="1" customHeight="1">
      <c r="A121" s="2"/>
      <c r="B121" s="783" t="s">
        <v>69</v>
      </c>
      <c r="C121" s="784"/>
      <c r="D121" s="784"/>
      <c r="E121" s="784"/>
      <c r="F121" s="784"/>
      <c r="G121" s="784"/>
      <c r="H121" s="784"/>
      <c r="I121" s="784"/>
      <c r="J121" s="784"/>
      <c r="K121" s="784"/>
      <c r="L121" s="784"/>
      <c r="M121" s="784"/>
      <c r="N121" s="418" t="s">
        <v>324</v>
      </c>
      <c r="O121" s="419"/>
      <c r="P121" s="798"/>
      <c r="Q121" s="798"/>
      <c r="R121" s="798"/>
      <c r="S121" s="798"/>
      <c r="T121" s="798"/>
      <c r="U121" s="798"/>
      <c r="V121" s="798"/>
      <c r="W121" s="798"/>
      <c r="X121" s="798"/>
      <c r="Y121" s="798"/>
      <c r="Z121" s="798"/>
      <c r="AA121" s="798"/>
      <c r="AB121" s="798"/>
      <c r="AC121" s="798"/>
      <c r="AD121" s="798"/>
      <c r="AE121" s="798"/>
      <c r="AF121" s="798"/>
      <c r="AG121" s="798"/>
      <c r="AH121" s="798"/>
      <c r="AI121" s="798"/>
      <c r="AJ121" s="799"/>
      <c r="AL121" s="729"/>
      <c r="AM121" s="729"/>
      <c r="AN121" s="729"/>
      <c r="AO121" s="729"/>
    </row>
    <row r="122" spans="1:46" s="247" customFormat="1" ht="21" hidden="1" customHeight="1">
      <c r="A122" s="2"/>
      <c r="B122" s="785"/>
      <c r="C122" s="786"/>
      <c r="D122" s="786"/>
      <c r="E122" s="786"/>
      <c r="F122" s="786"/>
      <c r="G122" s="786"/>
      <c r="H122" s="786"/>
      <c r="I122" s="786"/>
      <c r="J122" s="786"/>
      <c r="K122" s="786"/>
      <c r="L122" s="786"/>
      <c r="M122" s="786"/>
      <c r="N122" s="362"/>
      <c r="O122" s="363"/>
      <c r="P122" s="363"/>
      <c r="Q122" s="363"/>
      <c r="R122" s="363"/>
      <c r="S122" s="363"/>
      <c r="T122" s="363"/>
      <c r="U122" s="363"/>
      <c r="V122" s="363"/>
      <c r="W122" s="363"/>
      <c r="X122" s="363"/>
      <c r="Y122" s="363"/>
      <c r="Z122" s="363"/>
      <c r="AA122" s="363"/>
      <c r="AB122" s="363"/>
      <c r="AC122" s="363"/>
      <c r="AD122" s="363"/>
      <c r="AE122" s="363"/>
      <c r="AF122" s="363"/>
      <c r="AG122" s="363"/>
      <c r="AH122" s="363"/>
      <c r="AI122" s="363"/>
      <c r="AJ122" s="364"/>
      <c r="AK122" s="6"/>
      <c r="AL122" s="729"/>
      <c r="AM122" s="729"/>
      <c r="AN122" s="729"/>
      <c r="AO122" s="729"/>
    </row>
    <row r="123" spans="1:46" s="247" customFormat="1" ht="21" hidden="1" customHeight="1">
      <c r="A123" s="2"/>
      <c r="B123" s="783" t="s">
        <v>337</v>
      </c>
      <c r="C123" s="784"/>
      <c r="D123" s="784"/>
      <c r="E123" s="784"/>
      <c r="F123" s="784"/>
      <c r="G123" s="784"/>
      <c r="H123" s="784"/>
      <c r="I123" s="784"/>
      <c r="J123" s="784"/>
      <c r="K123" s="784"/>
      <c r="L123" s="784"/>
      <c r="M123" s="784"/>
      <c r="N123" s="787" t="s">
        <v>327</v>
      </c>
      <c r="O123" s="788"/>
      <c r="P123" s="788"/>
      <c r="Q123" s="788"/>
      <c r="R123" s="788"/>
      <c r="S123" s="788"/>
      <c r="T123" s="789"/>
      <c r="U123" s="789"/>
      <c r="V123" s="789"/>
      <c r="W123" s="789"/>
      <c r="X123" s="789"/>
      <c r="Y123" s="789"/>
      <c r="Z123" s="789"/>
      <c r="AA123" s="789"/>
      <c r="AB123" s="789"/>
      <c r="AC123" s="789"/>
      <c r="AD123" s="789"/>
      <c r="AE123" s="789"/>
      <c r="AF123" s="789"/>
      <c r="AG123" s="789"/>
      <c r="AH123" s="789"/>
      <c r="AI123" s="789"/>
      <c r="AJ123" s="790"/>
      <c r="AK123" s="6"/>
      <c r="AL123" s="729"/>
      <c r="AM123" s="729"/>
      <c r="AN123" s="729"/>
      <c r="AO123" s="729"/>
    </row>
    <row r="124" spans="1:46" s="247" customFormat="1" ht="21" hidden="1" customHeight="1">
      <c r="A124" s="2"/>
      <c r="B124" s="785"/>
      <c r="C124" s="786"/>
      <c r="D124" s="786"/>
      <c r="E124" s="786"/>
      <c r="F124" s="786"/>
      <c r="G124" s="786"/>
      <c r="H124" s="786"/>
      <c r="I124" s="786"/>
      <c r="J124" s="786"/>
      <c r="K124" s="786"/>
      <c r="L124" s="786"/>
      <c r="M124" s="786"/>
      <c r="N124" s="362"/>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4"/>
      <c r="AK124" s="6"/>
      <c r="AL124" s="729"/>
      <c r="AM124" s="729"/>
      <c r="AN124" s="729"/>
      <c r="AO124" s="729"/>
    </row>
    <row r="125" spans="1:46" s="247" customFormat="1" ht="21" hidden="1" customHeight="1" thickBot="1">
      <c r="A125" s="2"/>
      <c r="B125" s="768" t="s">
        <v>354</v>
      </c>
      <c r="C125" s="769"/>
      <c r="D125" s="769"/>
      <c r="E125" s="769"/>
      <c r="F125" s="769"/>
      <c r="G125" s="769"/>
      <c r="H125" s="769"/>
      <c r="I125" s="769"/>
      <c r="J125" s="769"/>
      <c r="K125" s="769"/>
      <c r="L125" s="769"/>
      <c r="M125" s="770"/>
      <c r="N125" s="791"/>
      <c r="O125" s="792"/>
      <c r="P125" s="792"/>
      <c r="Q125" s="792"/>
      <c r="R125" s="792"/>
      <c r="S125" s="792"/>
      <c r="T125" s="792"/>
      <c r="U125" s="792"/>
      <c r="V125" s="792"/>
      <c r="W125" s="792"/>
      <c r="X125" s="792"/>
      <c r="Y125" s="792"/>
      <c r="Z125" s="792"/>
      <c r="AA125" s="792"/>
      <c r="AB125" s="792"/>
      <c r="AC125" s="792"/>
      <c r="AD125" s="792"/>
      <c r="AE125" s="792"/>
      <c r="AF125" s="792"/>
      <c r="AG125" s="792"/>
      <c r="AH125" s="792"/>
      <c r="AI125" s="792"/>
      <c r="AJ125" s="793"/>
      <c r="AL125" s="729"/>
      <c r="AM125" s="729"/>
      <c r="AN125" s="729"/>
      <c r="AO125" s="729"/>
    </row>
    <row r="126" spans="1:46" s="247" customFormat="1" ht="21" hidden="1" customHeight="1">
      <c r="A126" s="2"/>
      <c r="B126" s="408" t="s">
        <v>336</v>
      </c>
      <c r="C126" s="409"/>
      <c r="D126" s="409"/>
      <c r="E126" s="409"/>
      <c r="F126" s="409"/>
      <c r="G126" s="409"/>
      <c r="H126" s="409"/>
      <c r="I126" s="409"/>
      <c r="J126" s="409"/>
      <c r="K126" s="409"/>
      <c r="L126" s="409"/>
      <c r="M126" s="410"/>
      <c r="N126" s="794" t="s">
        <v>327</v>
      </c>
      <c r="O126" s="795"/>
      <c r="P126" s="795"/>
      <c r="Q126" s="795"/>
      <c r="R126" s="795"/>
      <c r="S126" s="795"/>
      <c r="T126" s="796"/>
      <c r="U126" s="796"/>
      <c r="V126" s="796"/>
      <c r="W126" s="796"/>
      <c r="X126" s="796"/>
      <c r="Y126" s="796"/>
      <c r="Z126" s="796"/>
      <c r="AA126" s="796"/>
      <c r="AB126" s="796"/>
      <c r="AC126" s="796"/>
      <c r="AD126" s="796"/>
      <c r="AE126" s="796"/>
      <c r="AF126" s="796"/>
      <c r="AG126" s="796"/>
      <c r="AH126" s="796"/>
      <c r="AI126" s="796"/>
      <c r="AJ126" s="797"/>
      <c r="AL126" s="729"/>
      <c r="AM126" s="729"/>
      <c r="AN126" s="729"/>
      <c r="AO126" s="729"/>
      <c r="AR126" s="248"/>
      <c r="AS126" s="248"/>
      <c r="AT126" s="248"/>
    </row>
    <row r="127" spans="1:46" s="247" customFormat="1" ht="21" hidden="1" customHeight="1">
      <c r="A127" s="2"/>
      <c r="B127" s="773"/>
      <c r="C127" s="764"/>
      <c r="D127" s="764"/>
      <c r="E127" s="764"/>
      <c r="F127" s="764"/>
      <c r="G127" s="764"/>
      <c r="H127" s="764"/>
      <c r="I127" s="764"/>
      <c r="J127" s="764"/>
      <c r="K127" s="764"/>
      <c r="L127" s="764"/>
      <c r="M127" s="765"/>
      <c r="N127" s="362"/>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4"/>
      <c r="AL127" s="729"/>
      <c r="AM127" s="729"/>
      <c r="AN127" s="729"/>
      <c r="AO127" s="729"/>
      <c r="AR127" s="248"/>
      <c r="AS127" s="248"/>
      <c r="AT127" s="248"/>
    </row>
    <row r="128" spans="1:46" s="247" customFormat="1" ht="21" hidden="1" customHeight="1">
      <c r="A128" s="2"/>
      <c r="B128" s="783" t="s">
        <v>69</v>
      </c>
      <c r="C128" s="784"/>
      <c r="D128" s="784"/>
      <c r="E128" s="784"/>
      <c r="F128" s="784"/>
      <c r="G128" s="784"/>
      <c r="H128" s="784"/>
      <c r="I128" s="784"/>
      <c r="J128" s="784"/>
      <c r="K128" s="784"/>
      <c r="L128" s="784"/>
      <c r="M128" s="784"/>
      <c r="N128" s="418" t="s">
        <v>324</v>
      </c>
      <c r="O128" s="419"/>
      <c r="P128" s="798"/>
      <c r="Q128" s="798"/>
      <c r="R128" s="798"/>
      <c r="S128" s="798"/>
      <c r="T128" s="798"/>
      <c r="U128" s="798"/>
      <c r="V128" s="798"/>
      <c r="W128" s="798"/>
      <c r="X128" s="798"/>
      <c r="Y128" s="798"/>
      <c r="Z128" s="798"/>
      <c r="AA128" s="798"/>
      <c r="AB128" s="798"/>
      <c r="AC128" s="798"/>
      <c r="AD128" s="798"/>
      <c r="AE128" s="798"/>
      <c r="AF128" s="798"/>
      <c r="AG128" s="798"/>
      <c r="AH128" s="798"/>
      <c r="AI128" s="798"/>
      <c r="AJ128" s="799"/>
      <c r="AL128" s="729"/>
      <c r="AM128" s="729"/>
      <c r="AN128" s="729"/>
      <c r="AO128" s="729"/>
    </row>
    <row r="129" spans="1:47" s="247" customFormat="1" ht="21" hidden="1" customHeight="1">
      <c r="A129" s="2"/>
      <c r="B129" s="785"/>
      <c r="C129" s="786"/>
      <c r="D129" s="786"/>
      <c r="E129" s="786"/>
      <c r="F129" s="786"/>
      <c r="G129" s="786"/>
      <c r="H129" s="786"/>
      <c r="I129" s="786"/>
      <c r="J129" s="786"/>
      <c r="K129" s="786"/>
      <c r="L129" s="786"/>
      <c r="M129" s="786"/>
      <c r="N129" s="362"/>
      <c r="O129" s="363"/>
      <c r="P129" s="363"/>
      <c r="Q129" s="363"/>
      <c r="R129" s="363"/>
      <c r="S129" s="363"/>
      <c r="T129" s="363"/>
      <c r="U129" s="363"/>
      <c r="V129" s="363"/>
      <c r="W129" s="363"/>
      <c r="X129" s="363"/>
      <c r="Y129" s="363"/>
      <c r="Z129" s="363"/>
      <c r="AA129" s="363"/>
      <c r="AB129" s="363"/>
      <c r="AC129" s="363"/>
      <c r="AD129" s="363"/>
      <c r="AE129" s="363"/>
      <c r="AF129" s="363"/>
      <c r="AG129" s="363"/>
      <c r="AH129" s="363"/>
      <c r="AI129" s="363"/>
      <c r="AJ129" s="364"/>
      <c r="AK129" s="6"/>
      <c r="AL129" s="729"/>
      <c r="AM129" s="729"/>
      <c r="AN129" s="729"/>
      <c r="AO129" s="729"/>
    </row>
    <row r="130" spans="1:47" s="247" customFormat="1" ht="21" hidden="1" customHeight="1">
      <c r="A130" s="2"/>
      <c r="B130" s="783" t="s">
        <v>337</v>
      </c>
      <c r="C130" s="784"/>
      <c r="D130" s="784"/>
      <c r="E130" s="784"/>
      <c r="F130" s="784"/>
      <c r="G130" s="784"/>
      <c r="H130" s="784"/>
      <c r="I130" s="784"/>
      <c r="J130" s="784"/>
      <c r="K130" s="784"/>
      <c r="L130" s="784"/>
      <c r="M130" s="784"/>
      <c r="N130" s="787" t="s">
        <v>327</v>
      </c>
      <c r="O130" s="788"/>
      <c r="P130" s="788"/>
      <c r="Q130" s="788"/>
      <c r="R130" s="788"/>
      <c r="S130" s="788"/>
      <c r="T130" s="789"/>
      <c r="U130" s="789"/>
      <c r="V130" s="789"/>
      <c r="W130" s="789"/>
      <c r="X130" s="789"/>
      <c r="Y130" s="789"/>
      <c r="Z130" s="789"/>
      <c r="AA130" s="789"/>
      <c r="AB130" s="789"/>
      <c r="AC130" s="789"/>
      <c r="AD130" s="789"/>
      <c r="AE130" s="789"/>
      <c r="AF130" s="789"/>
      <c r="AG130" s="789"/>
      <c r="AH130" s="789"/>
      <c r="AI130" s="789"/>
      <c r="AJ130" s="790"/>
      <c r="AK130" s="6"/>
      <c r="AL130" s="729"/>
      <c r="AM130" s="729"/>
      <c r="AN130" s="729"/>
      <c r="AO130" s="729"/>
    </row>
    <row r="131" spans="1:47" s="247" customFormat="1" ht="21" hidden="1" customHeight="1">
      <c r="A131" s="2"/>
      <c r="B131" s="785"/>
      <c r="C131" s="786"/>
      <c r="D131" s="786"/>
      <c r="E131" s="786"/>
      <c r="F131" s="786"/>
      <c r="G131" s="786"/>
      <c r="H131" s="786"/>
      <c r="I131" s="786"/>
      <c r="J131" s="786"/>
      <c r="K131" s="786"/>
      <c r="L131" s="786"/>
      <c r="M131" s="786"/>
      <c r="N131" s="362"/>
      <c r="O131" s="363"/>
      <c r="P131" s="363"/>
      <c r="Q131" s="363"/>
      <c r="R131" s="363"/>
      <c r="S131" s="363"/>
      <c r="T131" s="363"/>
      <c r="U131" s="363"/>
      <c r="V131" s="363"/>
      <c r="W131" s="363"/>
      <c r="X131" s="363"/>
      <c r="Y131" s="363"/>
      <c r="Z131" s="363"/>
      <c r="AA131" s="363"/>
      <c r="AB131" s="363"/>
      <c r="AC131" s="363"/>
      <c r="AD131" s="363"/>
      <c r="AE131" s="363"/>
      <c r="AF131" s="363"/>
      <c r="AG131" s="363"/>
      <c r="AH131" s="363"/>
      <c r="AI131" s="363"/>
      <c r="AJ131" s="364"/>
      <c r="AK131" s="6"/>
      <c r="AL131" s="729"/>
      <c r="AM131" s="729"/>
      <c r="AN131" s="729"/>
      <c r="AO131" s="729"/>
    </row>
    <row r="132" spans="1:47" s="247" customFormat="1" ht="21" hidden="1" customHeight="1" thickBot="1">
      <c r="A132" s="2"/>
      <c r="B132" s="768" t="s">
        <v>354</v>
      </c>
      <c r="C132" s="769"/>
      <c r="D132" s="769"/>
      <c r="E132" s="769"/>
      <c r="F132" s="769"/>
      <c r="G132" s="769"/>
      <c r="H132" s="769"/>
      <c r="I132" s="769"/>
      <c r="J132" s="769"/>
      <c r="K132" s="769"/>
      <c r="L132" s="769"/>
      <c r="M132" s="770"/>
      <c r="N132" s="791"/>
      <c r="O132" s="792"/>
      <c r="P132" s="792"/>
      <c r="Q132" s="792"/>
      <c r="R132" s="792"/>
      <c r="S132" s="792"/>
      <c r="T132" s="792"/>
      <c r="U132" s="792"/>
      <c r="V132" s="792"/>
      <c r="W132" s="792"/>
      <c r="X132" s="792"/>
      <c r="Y132" s="792"/>
      <c r="Z132" s="792"/>
      <c r="AA132" s="792"/>
      <c r="AB132" s="792"/>
      <c r="AC132" s="792"/>
      <c r="AD132" s="792"/>
      <c r="AE132" s="792"/>
      <c r="AF132" s="792"/>
      <c r="AG132" s="792"/>
      <c r="AH132" s="792"/>
      <c r="AI132" s="792"/>
      <c r="AJ132" s="793"/>
      <c r="AL132" s="729"/>
      <c r="AM132" s="729"/>
      <c r="AN132" s="729"/>
      <c r="AO132" s="729"/>
    </row>
    <row r="133" spans="1:47" s="3" customFormat="1" ht="21" customHeight="1">
      <c r="A133" s="2"/>
      <c r="B133" s="2"/>
      <c r="C133" s="2"/>
      <c r="D133" s="2"/>
      <c r="E133" s="2"/>
      <c r="F133" s="2"/>
      <c r="G133" s="2"/>
      <c r="H133" s="2"/>
      <c r="I133" s="2"/>
      <c r="J133" s="2"/>
      <c r="K133" s="2"/>
      <c r="L133" s="2"/>
      <c r="X133" s="1"/>
      <c r="Y133" s="1"/>
      <c r="Z133" s="1"/>
      <c r="AA133" s="1"/>
      <c r="AM133" s="6"/>
      <c r="AN133" s="6"/>
    </row>
    <row r="134" spans="1:47" s="3" customFormat="1" ht="21" customHeight="1">
      <c r="A134" s="2"/>
      <c r="B134" s="243" t="s">
        <v>356</v>
      </c>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163"/>
      <c r="Z134" s="163"/>
      <c r="AA134" s="163"/>
      <c r="AL134" s="6"/>
      <c r="AM134" s="6"/>
      <c r="AN134" s="6"/>
      <c r="AO134" s="6"/>
      <c r="AR134" s="230" t="s">
        <v>869</v>
      </c>
      <c r="AS134" s="246"/>
      <c r="AT134" s="246"/>
      <c r="AU134" s="246"/>
    </row>
    <row r="135" spans="1:47" s="3" customFormat="1" ht="21" customHeight="1" thickBot="1">
      <c r="A135" s="2"/>
      <c r="B135" s="244" t="s">
        <v>558</v>
      </c>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L135" s="6"/>
      <c r="AM135" s="6"/>
      <c r="AN135" s="6"/>
      <c r="AO135" s="6"/>
      <c r="AR135" s="248" t="s">
        <v>904</v>
      </c>
      <c r="AS135" s="246"/>
      <c r="AT135" s="246"/>
      <c r="AU135" s="246"/>
    </row>
    <row r="136" spans="1:47" ht="21" customHeight="1">
      <c r="B136" s="408" t="s">
        <v>336</v>
      </c>
      <c r="C136" s="409"/>
      <c r="D136" s="409"/>
      <c r="E136" s="409"/>
      <c r="F136" s="409"/>
      <c r="G136" s="409"/>
      <c r="H136" s="409"/>
      <c r="I136" s="409"/>
      <c r="J136" s="409"/>
      <c r="K136" s="409"/>
      <c r="L136" s="409"/>
      <c r="M136" s="410"/>
      <c r="N136" s="794" t="s">
        <v>327</v>
      </c>
      <c r="O136" s="795"/>
      <c r="P136" s="795"/>
      <c r="Q136" s="795"/>
      <c r="R136" s="795"/>
      <c r="S136" s="795"/>
      <c r="T136" s="796" t="s">
        <v>901</v>
      </c>
      <c r="U136" s="796"/>
      <c r="V136" s="796"/>
      <c r="W136" s="796"/>
      <c r="X136" s="796"/>
      <c r="Y136" s="796"/>
      <c r="Z136" s="796"/>
      <c r="AA136" s="796"/>
      <c r="AB136" s="796"/>
      <c r="AC136" s="796"/>
      <c r="AD136" s="796"/>
      <c r="AE136" s="796"/>
      <c r="AF136" s="796"/>
      <c r="AG136" s="796"/>
      <c r="AH136" s="796"/>
      <c r="AI136" s="796"/>
      <c r="AJ136" s="797"/>
      <c r="AL136" s="729"/>
      <c r="AM136" s="729"/>
      <c r="AN136" s="729"/>
      <c r="AO136" s="729"/>
      <c r="AR136" s="248" t="s">
        <v>751</v>
      </c>
      <c r="AS136" s="246"/>
      <c r="AT136" s="246"/>
      <c r="AU136" s="246"/>
    </row>
    <row r="137" spans="1:47" ht="21" customHeight="1">
      <c r="B137" s="773"/>
      <c r="C137" s="764"/>
      <c r="D137" s="764"/>
      <c r="E137" s="764"/>
      <c r="F137" s="764"/>
      <c r="G137" s="764"/>
      <c r="H137" s="764"/>
      <c r="I137" s="764"/>
      <c r="J137" s="764"/>
      <c r="K137" s="764"/>
      <c r="L137" s="764"/>
      <c r="M137" s="765"/>
      <c r="N137" s="362" t="s">
        <v>902</v>
      </c>
      <c r="O137" s="363"/>
      <c r="P137" s="363"/>
      <c r="Q137" s="363"/>
      <c r="R137" s="363"/>
      <c r="S137" s="363"/>
      <c r="T137" s="363"/>
      <c r="U137" s="363"/>
      <c r="V137" s="363"/>
      <c r="W137" s="363"/>
      <c r="X137" s="363"/>
      <c r="Y137" s="363"/>
      <c r="Z137" s="363"/>
      <c r="AA137" s="363"/>
      <c r="AB137" s="363"/>
      <c r="AC137" s="363"/>
      <c r="AD137" s="363"/>
      <c r="AE137" s="363"/>
      <c r="AF137" s="363"/>
      <c r="AG137" s="363"/>
      <c r="AH137" s="363"/>
      <c r="AI137" s="363"/>
      <c r="AJ137" s="364"/>
      <c r="AL137" s="729"/>
      <c r="AM137" s="729"/>
      <c r="AN137" s="729"/>
      <c r="AO137" s="729"/>
      <c r="AR137" s="248" t="s">
        <v>727</v>
      </c>
      <c r="AS137" s="247"/>
      <c r="AT137" s="247"/>
      <c r="AU137" s="247"/>
    </row>
    <row r="138" spans="1:47" ht="21" customHeight="1">
      <c r="B138" s="783" t="s">
        <v>69</v>
      </c>
      <c r="C138" s="784"/>
      <c r="D138" s="784"/>
      <c r="E138" s="784"/>
      <c r="F138" s="784"/>
      <c r="G138" s="784"/>
      <c r="H138" s="784"/>
      <c r="I138" s="784"/>
      <c r="J138" s="784"/>
      <c r="K138" s="784"/>
      <c r="L138" s="784"/>
      <c r="M138" s="784"/>
      <c r="N138" s="418" t="s">
        <v>324</v>
      </c>
      <c r="O138" s="419"/>
      <c r="P138" s="798" t="s">
        <v>959</v>
      </c>
      <c r="Q138" s="798"/>
      <c r="R138" s="798"/>
      <c r="S138" s="798"/>
      <c r="T138" s="798"/>
      <c r="U138" s="798"/>
      <c r="V138" s="798"/>
      <c r="W138" s="798"/>
      <c r="X138" s="798"/>
      <c r="Y138" s="798"/>
      <c r="Z138" s="798"/>
      <c r="AA138" s="798"/>
      <c r="AB138" s="798"/>
      <c r="AC138" s="798"/>
      <c r="AD138" s="798"/>
      <c r="AE138" s="798"/>
      <c r="AF138" s="798"/>
      <c r="AG138" s="798"/>
      <c r="AH138" s="798"/>
      <c r="AI138" s="798"/>
      <c r="AJ138" s="799"/>
      <c r="AL138" s="729"/>
      <c r="AM138" s="729"/>
      <c r="AN138" s="729"/>
      <c r="AO138" s="729"/>
    </row>
    <row r="139" spans="1:47" ht="21" customHeight="1">
      <c r="B139" s="785"/>
      <c r="C139" s="786"/>
      <c r="D139" s="786"/>
      <c r="E139" s="786"/>
      <c r="F139" s="786"/>
      <c r="G139" s="786"/>
      <c r="H139" s="786"/>
      <c r="I139" s="786"/>
      <c r="J139" s="786"/>
      <c r="K139" s="786"/>
      <c r="L139" s="786"/>
      <c r="M139" s="786"/>
      <c r="N139" s="362" t="s">
        <v>960</v>
      </c>
      <c r="O139" s="363"/>
      <c r="P139" s="363"/>
      <c r="Q139" s="363"/>
      <c r="R139" s="363"/>
      <c r="S139" s="363"/>
      <c r="T139" s="363"/>
      <c r="U139" s="363"/>
      <c r="V139" s="363"/>
      <c r="W139" s="363"/>
      <c r="X139" s="363"/>
      <c r="Y139" s="363"/>
      <c r="Z139" s="363"/>
      <c r="AA139" s="363"/>
      <c r="AB139" s="363"/>
      <c r="AC139" s="363"/>
      <c r="AD139" s="363"/>
      <c r="AE139" s="363"/>
      <c r="AF139" s="363"/>
      <c r="AG139" s="363"/>
      <c r="AH139" s="363"/>
      <c r="AI139" s="363"/>
      <c r="AJ139" s="364"/>
      <c r="AK139" s="6"/>
      <c r="AL139" s="729"/>
      <c r="AM139" s="729"/>
      <c r="AN139" s="729"/>
      <c r="AO139" s="729"/>
    </row>
    <row r="140" spans="1:47" ht="21" customHeight="1">
      <c r="B140" s="783" t="s">
        <v>337</v>
      </c>
      <c r="C140" s="784"/>
      <c r="D140" s="784"/>
      <c r="E140" s="784"/>
      <c r="F140" s="784"/>
      <c r="G140" s="784"/>
      <c r="H140" s="784"/>
      <c r="I140" s="784"/>
      <c r="J140" s="784"/>
      <c r="K140" s="784"/>
      <c r="L140" s="784"/>
      <c r="M140" s="784"/>
      <c r="N140" s="787" t="s">
        <v>327</v>
      </c>
      <c r="O140" s="788"/>
      <c r="P140" s="788"/>
      <c r="Q140" s="788"/>
      <c r="R140" s="788"/>
      <c r="S140" s="788"/>
      <c r="T140" s="789" t="s">
        <v>961</v>
      </c>
      <c r="U140" s="789"/>
      <c r="V140" s="789"/>
      <c r="W140" s="789"/>
      <c r="X140" s="789"/>
      <c r="Y140" s="789"/>
      <c r="Z140" s="789"/>
      <c r="AA140" s="789"/>
      <c r="AB140" s="789"/>
      <c r="AC140" s="789"/>
      <c r="AD140" s="789"/>
      <c r="AE140" s="789"/>
      <c r="AF140" s="789"/>
      <c r="AG140" s="789"/>
      <c r="AH140" s="789"/>
      <c r="AI140" s="789"/>
      <c r="AJ140" s="790"/>
      <c r="AK140" s="6"/>
      <c r="AL140" s="729"/>
      <c r="AM140" s="729"/>
      <c r="AN140" s="729"/>
      <c r="AO140" s="729"/>
    </row>
    <row r="141" spans="1:47" ht="21" customHeight="1">
      <c r="B141" s="785"/>
      <c r="C141" s="786"/>
      <c r="D141" s="786"/>
      <c r="E141" s="786"/>
      <c r="F141" s="786"/>
      <c r="G141" s="786"/>
      <c r="H141" s="786"/>
      <c r="I141" s="786"/>
      <c r="J141" s="786"/>
      <c r="K141" s="786"/>
      <c r="L141" s="786"/>
      <c r="M141" s="786"/>
      <c r="N141" s="362" t="s">
        <v>962</v>
      </c>
      <c r="O141" s="363"/>
      <c r="P141" s="363"/>
      <c r="Q141" s="363"/>
      <c r="R141" s="363"/>
      <c r="S141" s="363"/>
      <c r="T141" s="363"/>
      <c r="U141" s="363"/>
      <c r="V141" s="363"/>
      <c r="W141" s="363"/>
      <c r="X141" s="363"/>
      <c r="Y141" s="363"/>
      <c r="Z141" s="363"/>
      <c r="AA141" s="363"/>
      <c r="AB141" s="363"/>
      <c r="AC141" s="363"/>
      <c r="AD141" s="363"/>
      <c r="AE141" s="363"/>
      <c r="AF141" s="363"/>
      <c r="AG141" s="363"/>
      <c r="AH141" s="363"/>
      <c r="AI141" s="363"/>
      <c r="AJ141" s="364"/>
      <c r="AK141" s="6"/>
      <c r="AL141" s="729"/>
      <c r="AM141" s="729"/>
      <c r="AN141" s="729"/>
      <c r="AO141" s="729"/>
    </row>
    <row r="142" spans="1:47" ht="21" customHeight="1" thickBot="1">
      <c r="B142" s="768" t="s">
        <v>355</v>
      </c>
      <c r="C142" s="769"/>
      <c r="D142" s="769"/>
      <c r="E142" s="769"/>
      <c r="F142" s="769"/>
      <c r="G142" s="769"/>
      <c r="H142" s="769"/>
      <c r="I142" s="769"/>
      <c r="J142" s="769"/>
      <c r="K142" s="769"/>
      <c r="L142" s="769"/>
      <c r="M142" s="770"/>
      <c r="N142" s="791" t="s">
        <v>963</v>
      </c>
      <c r="O142" s="792"/>
      <c r="P142" s="792"/>
      <c r="Q142" s="792"/>
      <c r="R142" s="792"/>
      <c r="S142" s="792"/>
      <c r="T142" s="792"/>
      <c r="U142" s="792"/>
      <c r="V142" s="792"/>
      <c r="W142" s="792"/>
      <c r="X142" s="792"/>
      <c r="Y142" s="792"/>
      <c r="Z142" s="792"/>
      <c r="AA142" s="792"/>
      <c r="AB142" s="792"/>
      <c r="AC142" s="792"/>
      <c r="AD142" s="792"/>
      <c r="AE142" s="792"/>
      <c r="AF142" s="792"/>
      <c r="AG142" s="792"/>
      <c r="AH142" s="792"/>
      <c r="AI142" s="792"/>
      <c r="AJ142" s="793"/>
      <c r="AL142" s="729"/>
      <c r="AM142" s="729"/>
      <c r="AN142" s="729"/>
      <c r="AO142" s="729"/>
    </row>
    <row r="143" spans="1:47" s="246" customFormat="1" ht="21" hidden="1" customHeight="1">
      <c r="A143" s="2"/>
      <c r="B143" s="408" t="s">
        <v>336</v>
      </c>
      <c r="C143" s="409"/>
      <c r="D143" s="409"/>
      <c r="E143" s="409"/>
      <c r="F143" s="409"/>
      <c r="G143" s="409"/>
      <c r="H143" s="409"/>
      <c r="I143" s="409"/>
      <c r="J143" s="409"/>
      <c r="K143" s="409"/>
      <c r="L143" s="409"/>
      <c r="M143" s="410"/>
      <c r="N143" s="794" t="s">
        <v>327</v>
      </c>
      <c r="O143" s="795"/>
      <c r="P143" s="795"/>
      <c r="Q143" s="795"/>
      <c r="R143" s="795"/>
      <c r="S143" s="795"/>
      <c r="T143" s="796"/>
      <c r="U143" s="796"/>
      <c r="V143" s="796"/>
      <c r="W143" s="796"/>
      <c r="X143" s="796"/>
      <c r="Y143" s="796"/>
      <c r="Z143" s="796"/>
      <c r="AA143" s="796"/>
      <c r="AB143" s="796"/>
      <c r="AC143" s="796"/>
      <c r="AD143" s="796"/>
      <c r="AE143" s="796"/>
      <c r="AF143" s="796"/>
      <c r="AG143" s="796"/>
      <c r="AH143" s="796"/>
      <c r="AI143" s="796"/>
      <c r="AJ143" s="797"/>
      <c r="AL143" s="729"/>
      <c r="AM143" s="729"/>
      <c r="AN143" s="729"/>
      <c r="AO143" s="729"/>
    </row>
    <row r="144" spans="1:47" s="246" customFormat="1" ht="21" hidden="1" customHeight="1">
      <c r="A144" s="2"/>
      <c r="B144" s="773"/>
      <c r="C144" s="764"/>
      <c r="D144" s="764"/>
      <c r="E144" s="764"/>
      <c r="F144" s="764"/>
      <c r="G144" s="764"/>
      <c r="H144" s="764"/>
      <c r="I144" s="764"/>
      <c r="J144" s="764"/>
      <c r="K144" s="764"/>
      <c r="L144" s="764"/>
      <c r="M144" s="765"/>
      <c r="N144" s="362"/>
      <c r="O144" s="363"/>
      <c r="P144" s="363"/>
      <c r="Q144" s="363"/>
      <c r="R144" s="363"/>
      <c r="S144" s="363"/>
      <c r="T144" s="363"/>
      <c r="U144" s="363"/>
      <c r="V144" s="363"/>
      <c r="W144" s="363"/>
      <c r="X144" s="363"/>
      <c r="Y144" s="363"/>
      <c r="Z144" s="363"/>
      <c r="AA144" s="363"/>
      <c r="AB144" s="363"/>
      <c r="AC144" s="363"/>
      <c r="AD144" s="363"/>
      <c r="AE144" s="363"/>
      <c r="AF144" s="363"/>
      <c r="AG144" s="363"/>
      <c r="AH144" s="363"/>
      <c r="AI144" s="363"/>
      <c r="AJ144" s="364"/>
      <c r="AL144" s="729"/>
      <c r="AM144" s="729"/>
      <c r="AN144" s="729"/>
      <c r="AO144" s="729"/>
    </row>
    <row r="145" spans="1:41" s="246" customFormat="1" ht="21" hidden="1" customHeight="1">
      <c r="A145" s="2"/>
      <c r="B145" s="783" t="s">
        <v>69</v>
      </c>
      <c r="C145" s="784"/>
      <c r="D145" s="784"/>
      <c r="E145" s="784"/>
      <c r="F145" s="784"/>
      <c r="G145" s="784"/>
      <c r="H145" s="784"/>
      <c r="I145" s="784"/>
      <c r="J145" s="784"/>
      <c r="K145" s="784"/>
      <c r="L145" s="784"/>
      <c r="M145" s="784"/>
      <c r="N145" s="418" t="s">
        <v>324</v>
      </c>
      <c r="O145" s="419"/>
      <c r="P145" s="798"/>
      <c r="Q145" s="798"/>
      <c r="R145" s="798"/>
      <c r="S145" s="798"/>
      <c r="T145" s="798"/>
      <c r="U145" s="798"/>
      <c r="V145" s="798"/>
      <c r="W145" s="798"/>
      <c r="X145" s="798"/>
      <c r="Y145" s="798"/>
      <c r="Z145" s="798"/>
      <c r="AA145" s="798"/>
      <c r="AB145" s="798"/>
      <c r="AC145" s="798"/>
      <c r="AD145" s="798"/>
      <c r="AE145" s="798"/>
      <c r="AF145" s="798"/>
      <c r="AG145" s="798"/>
      <c r="AH145" s="798"/>
      <c r="AI145" s="798"/>
      <c r="AJ145" s="799"/>
      <c r="AL145" s="729"/>
      <c r="AM145" s="729"/>
      <c r="AN145" s="729"/>
      <c r="AO145" s="729"/>
    </row>
    <row r="146" spans="1:41" s="246" customFormat="1" ht="21" hidden="1" customHeight="1">
      <c r="A146" s="2"/>
      <c r="B146" s="785"/>
      <c r="C146" s="786"/>
      <c r="D146" s="786"/>
      <c r="E146" s="786"/>
      <c r="F146" s="786"/>
      <c r="G146" s="786"/>
      <c r="H146" s="786"/>
      <c r="I146" s="786"/>
      <c r="J146" s="786"/>
      <c r="K146" s="786"/>
      <c r="L146" s="786"/>
      <c r="M146" s="786"/>
      <c r="N146" s="362"/>
      <c r="O146" s="363"/>
      <c r="P146" s="363"/>
      <c r="Q146" s="363"/>
      <c r="R146" s="363"/>
      <c r="S146" s="363"/>
      <c r="T146" s="363"/>
      <c r="U146" s="363"/>
      <c r="V146" s="363"/>
      <c r="W146" s="363"/>
      <c r="X146" s="363"/>
      <c r="Y146" s="363"/>
      <c r="Z146" s="363"/>
      <c r="AA146" s="363"/>
      <c r="AB146" s="363"/>
      <c r="AC146" s="363"/>
      <c r="AD146" s="363"/>
      <c r="AE146" s="363"/>
      <c r="AF146" s="363"/>
      <c r="AG146" s="363"/>
      <c r="AH146" s="363"/>
      <c r="AI146" s="363"/>
      <c r="AJ146" s="364"/>
      <c r="AK146" s="6"/>
      <c r="AL146" s="729"/>
      <c r="AM146" s="729"/>
      <c r="AN146" s="729"/>
      <c r="AO146" s="729"/>
    </row>
    <row r="147" spans="1:41" s="246" customFormat="1" ht="21" hidden="1" customHeight="1">
      <c r="A147" s="2"/>
      <c r="B147" s="783" t="s">
        <v>337</v>
      </c>
      <c r="C147" s="784"/>
      <c r="D147" s="784"/>
      <c r="E147" s="784"/>
      <c r="F147" s="784"/>
      <c r="G147" s="784"/>
      <c r="H147" s="784"/>
      <c r="I147" s="784"/>
      <c r="J147" s="784"/>
      <c r="K147" s="784"/>
      <c r="L147" s="784"/>
      <c r="M147" s="784"/>
      <c r="N147" s="787" t="s">
        <v>327</v>
      </c>
      <c r="O147" s="788"/>
      <c r="P147" s="788"/>
      <c r="Q147" s="788"/>
      <c r="R147" s="788"/>
      <c r="S147" s="788"/>
      <c r="T147" s="789"/>
      <c r="U147" s="789"/>
      <c r="V147" s="789"/>
      <c r="W147" s="789"/>
      <c r="X147" s="789"/>
      <c r="Y147" s="789"/>
      <c r="Z147" s="789"/>
      <c r="AA147" s="789"/>
      <c r="AB147" s="789"/>
      <c r="AC147" s="789"/>
      <c r="AD147" s="789"/>
      <c r="AE147" s="789"/>
      <c r="AF147" s="789"/>
      <c r="AG147" s="789"/>
      <c r="AH147" s="789"/>
      <c r="AI147" s="789"/>
      <c r="AJ147" s="790"/>
      <c r="AK147" s="6"/>
      <c r="AL147" s="729"/>
      <c r="AM147" s="729"/>
      <c r="AN147" s="729"/>
      <c r="AO147" s="729"/>
    </row>
    <row r="148" spans="1:41" s="246" customFormat="1" ht="21" hidden="1" customHeight="1">
      <c r="A148" s="2"/>
      <c r="B148" s="785"/>
      <c r="C148" s="786"/>
      <c r="D148" s="786"/>
      <c r="E148" s="786"/>
      <c r="F148" s="786"/>
      <c r="G148" s="786"/>
      <c r="H148" s="786"/>
      <c r="I148" s="786"/>
      <c r="J148" s="786"/>
      <c r="K148" s="786"/>
      <c r="L148" s="786"/>
      <c r="M148" s="786"/>
      <c r="N148" s="362"/>
      <c r="O148" s="363"/>
      <c r="P148" s="363"/>
      <c r="Q148" s="363"/>
      <c r="R148" s="363"/>
      <c r="S148" s="363"/>
      <c r="T148" s="363"/>
      <c r="U148" s="363"/>
      <c r="V148" s="363"/>
      <c r="W148" s="363"/>
      <c r="X148" s="363"/>
      <c r="Y148" s="363"/>
      <c r="Z148" s="363"/>
      <c r="AA148" s="363"/>
      <c r="AB148" s="363"/>
      <c r="AC148" s="363"/>
      <c r="AD148" s="363"/>
      <c r="AE148" s="363"/>
      <c r="AF148" s="363"/>
      <c r="AG148" s="363"/>
      <c r="AH148" s="363"/>
      <c r="AI148" s="363"/>
      <c r="AJ148" s="364"/>
      <c r="AK148" s="6"/>
      <c r="AL148" s="729"/>
      <c r="AM148" s="729"/>
      <c r="AN148" s="729"/>
      <c r="AO148" s="729"/>
    </row>
    <row r="149" spans="1:41" s="246" customFormat="1" ht="21" hidden="1" customHeight="1" thickBot="1">
      <c r="A149" s="2"/>
      <c r="B149" s="768" t="s">
        <v>355</v>
      </c>
      <c r="C149" s="769"/>
      <c r="D149" s="769"/>
      <c r="E149" s="769"/>
      <c r="F149" s="769"/>
      <c r="G149" s="769"/>
      <c r="H149" s="769"/>
      <c r="I149" s="769"/>
      <c r="J149" s="769"/>
      <c r="K149" s="769"/>
      <c r="L149" s="769"/>
      <c r="M149" s="770"/>
      <c r="N149" s="791"/>
      <c r="O149" s="792"/>
      <c r="P149" s="792"/>
      <c r="Q149" s="792"/>
      <c r="R149" s="792"/>
      <c r="S149" s="792"/>
      <c r="T149" s="792"/>
      <c r="U149" s="792"/>
      <c r="V149" s="792"/>
      <c r="W149" s="792"/>
      <c r="X149" s="792"/>
      <c r="Y149" s="792"/>
      <c r="Z149" s="792"/>
      <c r="AA149" s="792"/>
      <c r="AB149" s="792"/>
      <c r="AC149" s="792"/>
      <c r="AD149" s="792"/>
      <c r="AE149" s="792"/>
      <c r="AF149" s="792"/>
      <c r="AG149" s="792"/>
      <c r="AH149" s="792"/>
      <c r="AI149" s="792"/>
      <c r="AJ149" s="793"/>
      <c r="AL149" s="729"/>
      <c r="AM149" s="729"/>
      <c r="AN149" s="729"/>
      <c r="AO149" s="729"/>
    </row>
    <row r="150" spans="1:41" s="246" customFormat="1" ht="21" hidden="1" customHeight="1">
      <c r="A150" s="2"/>
      <c r="B150" s="408" t="s">
        <v>336</v>
      </c>
      <c r="C150" s="409"/>
      <c r="D150" s="409"/>
      <c r="E150" s="409"/>
      <c r="F150" s="409"/>
      <c r="G150" s="409"/>
      <c r="H150" s="409"/>
      <c r="I150" s="409"/>
      <c r="J150" s="409"/>
      <c r="K150" s="409"/>
      <c r="L150" s="409"/>
      <c r="M150" s="410"/>
      <c r="N150" s="794" t="s">
        <v>327</v>
      </c>
      <c r="O150" s="795"/>
      <c r="P150" s="795"/>
      <c r="Q150" s="795"/>
      <c r="R150" s="795"/>
      <c r="S150" s="795"/>
      <c r="T150" s="796"/>
      <c r="U150" s="796"/>
      <c r="V150" s="796"/>
      <c r="W150" s="796"/>
      <c r="X150" s="796"/>
      <c r="Y150" s="796"/>
      <c r="Z150" s="796"/>
      <c r="AA150" s="796"/>
      <c r="AB150" s="796"/>
      <c r="AC150" s="796"/>
      <c r="AD150" s="796"/>
      <c r="AE150" s="796"/>
      <c r="AF150" s="796"/>
      <c r="AG150" s="796"/>
      <c r="AH150" s="796"/>
      <c r="AI150" s="796"/>
      <c r="AJ150" s="797"/>
      <c r="AL150" s="729"/>
      <c r="AM150" s="729"/>
      <c r="AN150" s="729"/>
      <c r="AO150" s="729"/>
    </row>
    <row r="151" spans="1:41" s="246" customFormat="1" ht="21" hidden="1" customHeight="1">
      <c r="A151" s="2"/>
      <c r="B151" s="773"/>
      <c r="C151" s="764"/>
      <c r="D151" s="764"/>
      <c r="E151" s="764"/>
      <c r="F151" s="764"/>
      <c r="G151" s="764"/>
      <c r="H151" s="764"/>
      <c r="I151" s="764"/>
      <c r="J151" s="764"/>
      <c r="K151" s="764"/>
      <c r="L151" s="764"/>
      <c r="M151" s="765"/>
      <c r="N151" s="362"/>
      <c r="O151" s="363"/>
      <c r="P151" s="363"/>
      <c r="Q151" s="363"/>
      <c r="R151" s="363"/>
      <c r="S151" s="363"/>
      <c r="T151" s="363"/>
      <c r="U151" s="363"/>
      <c r="V151" s="363"/>
      <c r="W151" s="363"/>
      <c r="X151" s="363"/>
      <c r="Y151" s="363"/>
      <c r="Z151" s="363"/>
      <c r="AA151" s="363"/>
      <c r="AB151" s="363"/>
      <c r="AC151" s="363"/>
      <c r="AD151" s="363"/>
      <c r="AE151" s="363"/>
      <c r="AF151" s="363"/>
      <c r="AG151" s="363"/>
      <c r="AH151" s="363"/>
      <c r="AI151" s="363"/>
      <c r="AJ151" s="364"/>
      <c r="AL151" s="729"/>
      <c r="AM151" s="729"/>
      <c r="AN151" s="729"/>
      <c r="AO151" s="729"/>
    </row>
    <row r="152" spans="1:41" s="246" customFormat="1" ht="21" hidden="1" customHeight="1">
      <c r="A152" s="2"/>
      <c r="B152" s="783" t="s">
        <v>69</v>
      </c>
      <c r="C152" s="784"/>
      <c r="D152" s="784"/>
      <c r="E152" s="784"/>
      <c r="F152" s="784"/>
      <c r="G152" s="784"/>
      <c r="H152" s="784"/>
      <c r="I152" s="784"/>
      <c r="J152" s="784"/>
      <c r="K152" s="784"/>
      <c r="L152" s="784"/>
      <c r="M152" s="784"/>
      <c r="N152" s="418" t="s">
        <v>324</v>
      </c>
      <c r="O152" s="419"/>
      <c r="P152" s="798"/>
      <c r="Q152" s="798"/>
      <c r="R152" s="798"/>
      <c r="S152" s="798"/>
      <c r="T152" s="798"/>
      <c r="U152" s="798"/>
      <c r="V152" s="798"/>
      <c r="W152" s="798"/>
      <c r="X152" s="798"/>
      <c r="Y152" s="798"/>
      <c r="Z152" s="798"/>
      <c r="AA152" s="798"/>
      <c r="AB152" s="798"/>
      <c r="AC152" s="798"/>
      <c r="AD152" s="798"/>
      <c r="AE152" s="798"/>
      <c r="AF152" s="798"/>
      <c r="AG152" s="798"/>
      <c r="AH152" s="798"/>
      <c r="AI152" s="798"/>
      <c r="AJ152" s="799"/>
      <c r="AL152" s="729"/>
      <c r="AM152" s="729"/>
      <c r="AN152" s="729"/>
      <c r="AO152" s="729"/>
    </row>
    <row r="153" spans="1:41" s="246" customFormat="1" ht="21" hidden="1" customHeight="1">
      <c r="A153" s="2"/>
      <c r="B153" s="785"/>
      <c r="C153" s="786"/>
      <c r="D153" s="786"/>
      <c r="E153" s="786"/>
      <c r="F153" s="786"/>
      <c r="G153" s="786"/>
      <c r="H153" s="786"/>
      <c r="I153" s="786"/>
      <c r="J153" s="786"/>
      <c r="K153" s="786"/>
      <c r="L153" s="786"/>
      <c r="M153" s="786"/>
      <c r="N153" s="362"/>
      <c r="O153" s="363"/>
      <c r="P153" s="363"/>
      <c r="Q153" s="363"/>
      <c r="R153" s="363"/>
      <c r="S153" s="363"/>
      <c r="T153" s="363"/>
      <c r="U153" s="363"/>
      <c r="V153" s="363"/>
      <c r="W153" s="363"/>
      <c r="X153" s="363"/>
      <c r="Y153" s="363"/>
      <c r="Z153" s="363"/>
      <c r="AA153" s="363"/>
      <c r="AB153" s="363"/>
      <c r="AC153" s="363"/>
      <c r="AD153" s="363"/>
      <c r="AE153" s="363"/>
      <c r="AF153" s="363"/>
      <c r="AG153" s="363"/>
      <c r="AH153" s="363"/>
      <c r="AI153" s="363"/>
      <c r="AJ153" s="364"/>
      <c r="AK153" s="6"/>
      <c r="AL153" s="729"/>
      <c r="AM153" s="729"/>
      <c r="AN153" s="729"/>
      <c r="AO153" s="729"/>
    </row>
    <row r="154" spans="1:41" s="246" customFormat="1" ht="21" hidden="1" customHeight="1">
      <c r="A154" s="2"/>
      <c r="B154" s="783" t="s">
        <v>337</v>
      </c>
      <c r="C154" s="784"/>
      <c r="D154" s="784"/>
      <c r="E154" s="784"/>
      <c r="F154" s="784"/>
      <c r="G154" s="784"/>
      <c r="H154" s="784"/>
      <c r="I154" s="784"/>
      <c r="J154" s="784"/>
      <c r="K154" s="784"/>
      <c r="L154" s="784"/>
      <c r="M154" s="784"/>
      <c r="N154" s="787" t="s">
        <v>327</v>
      </c>
      <c r="O154" s="788"/>
      <c r="P154" s="788"/>
      <c r="Q154" s="788"/>
      <c r="R154" s="788"/>
      <c r="S154" s="788"/>
      <c r="T154" s="789"/>
      <c r="U154" s="789"/>
      <c r="V154" s="789"/>
      <c r="W154" s="789"/>
      <c r="X154" s="789"/>
      <c r="Y154" s="789"/>
      <c r="Z154" s="789"/>
      <c r="AA154" s="789"/>
      <c r="AB154" s="789"/>
      <c r="AC154" s="789"/>
      <c r="AD154" s="789"/>
      <c r="AE154" s="789"/>
      <c r="AF154" s="789"/>
      <c r="AG154" s="789"/>
      <c r="AH154" s="789"/>
      <c r="AI154" s="789"/>
      <c r="AJ154" s="790"/>
      <c r="AK154" s="6"/>
      <c r="AL154" s="729"/>
      <c r="AM154" s="729"/>
      <c r="AN154" s="729"/>
      <c r="AO154" s="729"/>
    </row>
    <row r="155" spans="1:41" s="246" customFormat="1" ht="21" hidden="1" customHeight="1">
      <c r="A155" s="2"/>
      <c r="B155" s="785"/>
      <c r="C155" s="786"/>
      <c r="D155" s="786"/>
      <c r="E155" s="786"/>
      <c r="F155" s="786"/>
      <c r="G155" s="786"/>
      <c r="H155" s="786"/>
      <c r="I155" s="786"/>
      <c r="J155" s="786"/>
      <c r="K155" s="786"/>
      <c r="L155" s="786"/>
      <c r="M155" s="786"/>
      <c r="N155" s="362"/>
      <c r="O155" s="363"/>
      <c r="P155" s="363"/>
      <c r="Q155" s="363"/>
      <c r="R155" s="363"/>
      <c r="S155" s="363"/>
      <c r="T155" s="363"/>
      <c r="U155" s="363"/>
      <c r="V155" s="363"/>
      <c r="W155" s="363"/>
      <c r="X155" s="363"/>
      <c r="Y155" s="363"/>
      <c r="Z155" s="363"/>
      <c r="AA155" s="363"/>
      <c r="AB155" s="363"/>
      <c r="AC155" s="363"/>
      <c r="AD155" s="363"/>
      <c r="AE155" s="363"/>
      <c r="AF155" s="363"/>
      <c r="AG155" s="363"/>
      <c r="AH155" s="363"/>
      <c r="AI155" s="363"/>
      <c r="AJ155" s="364"/>
      <c r="AK155" s="6"/>
      <c r="AL155" s="729"/>
      <c r="AM155" s="729"/>
      <c r="AN155" s="729"/>
      <c r="AO155" s="729"/>
    </row>
    <row r="156" spans="1:41" s="246" customFormat="1" ht="21" hidden="1" customHeight="1" thickBot="1">
      <c r="A156" s="2"/>
      <c r="B156" s="768" t="s">
        <v>355</v>
      </c>
      <c r="C156" s="769"/>
      <c r="D156" s="769"/>
      <c r="E156" s="769"/>
      <c r="F156" s="769"/>
      <c r="G156" s="769"/>
      <c r="H156" s="769"/>
      <c r="I156" s="769"/>
      <c r="J156" s="769"/>
      <c r="K156" s="769"/>
      <c r="L156" s="769"/>
      <c r="M156" s="770"/>
      <c r="N156" s="791"/>
      <c r="O156" s="792"/>
      <c r="P156" s="792"/>
      <c r="Q156" s="792"/>
      <c r="R156" s="792"/>
      <c r="S156" s="792"/>
      <c r="T156" s="792"/>
      <c r="U156" s="792"/>
      <c r="V156" s="792"/>
      <c r="W156" s="792"/>
      <c r="X156" s="792"/>
      <c r="Y156" s="792"/>
      <c r="Z156" s="792"/>
      <c r="AA156" s="792"/>
      <c r="AB156" s="792"/>
      <c r="AC156" s="792"/>
      <c r="AD156" s="792"/>
      <c r="AE156" s="792"/>
      <c r="AF156" s="792"/>
      <c r="AG156" s="792"/>
      <c r="AH156" s="792"/>
      <c r="AI156" s="792"/>
      <c r="AJ156" s="793"/>
      <c r="AL156" s="729"/>
      <c r="AM156" s="729"/>
      <c r="AN156" s="729"/>
      <c r="AO156" s="729"/>
    </row>
    <row r="157" spans="1:41" s="246" customFormat="1" ht="21" hidden="1" customHeight="1">
      <c r="A157" s="2"/>
      <c r="B157" s="408" t="s">
        <v>336</v>
      </c>
      <c r="C157" s="409"/>
      <c r="D157" s="409"/>
      <c r="E157" s="409"/>
      <c r="F157" s="409"/>
      <c r="G157" s="409"/>
      <c r="H157" s="409"/>
      <c r="I157" s="409"/>
      <c r="J157" s="409"/>
      <c r="K157" s="409"/>
      <c r="L157" s="409"/>
      <c r="M157" s="410"/>
      <c r="N157" s="794" t="s">
        <v>327</v>
      </c>
      <c r="O157" s="795"/>
      <c r="P157" s="795"/>
      <c r="Q157" s="795"/>
      <c r="R157" s="795"/>
      <c r="S157" s="795"/>
      <c r="T157" s="796"/>
      <c r="U157" s="796"/>
      <c r="V157" s="796"/>
      <c r="W157" s="796"/>
      <c r="X157" s="796"/>
      <c r="Y157" s="796"/>
      <c r="Z157" s="796"/>
      <c r="AA157" s="796"/>
      <c r="AB157" s="796"/>
      <c r="AC157" s="796"/>
      <c r="AD157" s="796"/>
      <c r="AE157" s="796"/>
      <c r="AF157" s="796"/>
      <c r="AG157" s="796"/>
      <c r="AH157" s="796"/>
      <c r="AI157" s="796"/>
      <c r="AJ157" s="797"/>
      <c r="AL157" s="729"/>
      <c r="AM157" s="729"/>
      <c r="AN157" s="729"/>
      <c r="AO157" s="729"/>
    </row>
    <row r="158" spans="1:41" s="246" customFormat="1" ht="21" hidden="1" customHeight="1">
      <c r="A158" s="2"/>
      <c r="B158" s="773"/>
      <c r="C158" s="764"/>
      <c r="D158" s="764"/>
      <c r="E158" s="764"/>
      <c r="F158" s="764"/>
      <c r="G158" s="764"/>
      <c r="H158" s="764"/>
      <c r="I158" s="764"/>
      <c r="J158" s="764"/>
      <c r="K158" s="764"/>
      <c r="L158" s="764"/>
      <c r="M158" s="765"/>
      <c r="N158" s="362"/>
      <c r="O158" s="363"/>
      <c r="P158" s="363"/>
      <c r="Q158" s="363"/>
      <c r="R158" s="363"/>
      <c r="S158" s="363"/>
      <c r="T158" s="363"/>
      <c r="U158" s="363"/>
      <c r="V158" s="363"/>
      <c r="W158" s="363"/>
      <c r="X158" s="363"/>
      <c r="Y158" s="363"/>
      <c r="Z158" s="363"/>
      <c r="AA158" s="363"/>
      <c r="AB158" s="363"/>
      <c r="AC158" s="363"/>
      <c r="AD158" s="363"/>
      <c r="AE158" s="363"/>
      <c r="AF158" s="363"/>
      <c r="AG158" s="363"/>
      <c r="AH158" s="363"/>
      <c r="AI158" s="363"/>
      <c r="AJ158" s="364"/>
      <c r="AL158" s="729"/>
      <c r="AM158" s="729"/>
      <c r="AN158" s="729"/>
      <c r="AO158" s="729"/>
    </row>
    <row r="159" spans="1:41" s="246" customFormat="1" ht="21" hidden="1" customHeight="1">
      <c r="A159" s="2"/>
      <c r="B159" s="783" t="s">
        <v>69</v>
      </c>
      <c r="C159" s="784"/>
      <c r="D159" s="784"/>
      <c r="E159" s="784"/>
      <c r="F159" s="784"/>
      <c r="G159" s="784"/>
      <c r="H159" s="784"/>
      <c r="I159" s="784"/>
      <c r="J159" s="784"/>
      <c r="K159" s="784"/>
      <c r="L159" s="784"/>
      <c r="M159" s="784"/>
      <c r="N159" s="418" t="s">
        <v>324</v>
      </c>
      <c r="O159" s="419"/>
      <c r="P159" s="798"/>
      <c r="Q159" s="798"/>
      <c r="R159" s="798"/>
      <c r="S159" s="798"/>
      <c r="T159" s="798"/>
      <c r="U159" s="798"/>
      <c r="V159" s="798"/>
      <c r="W159" s="798"/>
      <c r="X159" s="798"/>
      <c r="Y159" s="798"/>
      <c r="Z159" s="798"/>
      <c r="AA159" s="798"/>
      <c r="AB159" s="798"/>
      <c r="AC159" s="798"/>
      <c r="AD159" s="798"/>
      <c r="AE159" s="798"/>
      <c r="AF159" s="798"/>
      <c r="AG159" s="798"/>
      <c r="AH159" s="798"/>
      <c r="AI159" s="798"/>
      <c r="AJ159" s="799"/>
      <c r="AL159" s="729"/>
      <c r="AM159" s="729"/>
      <c r="AN159" s="729"/>
      <c r="AO159" s="729"/>
    </row>
    <row r="160" spans="1:41" s="246" customFormat="1" ht="21" hidden="1" customHeight="1">
      <c r="A160" s="2"/>
      <c r="B160" s="785"/>
      <c r="C160" s="786"/>
      <c r="D160" s="786"/>
      <c r="E160" s="786"/>
      <c r="F160" s="786"/>
      <c r="G160" s="786"/>
      <c r="H160" s="786"/>
      <c r="I160" s="786"/>
      <c r="J160" s="786"/>
      <c r="K160" s="786"/>
      <c r="L160" s="786"/>
      <c r="M160" s="786"/>
      <c r="N160" s="362"/>
      <c r="O160" s="363"/>
      <c r="P160" s="363"/>
      <c r="Q160" s="363"/>
      <c r="R160" s="363"/>
      <c r="S160" s="363"/>
      <c r="T160" s="363"/>
      <c r="U160" s="363"/>
      <c r="V160" s="363"/>
      <c r="W160" s="363"/>
      <c r="X160" s="363"/>
      <c r="Y160" s="363"/>
      <c r="Z160" s="363"/>
      <c r="AA160" s="363"/>
      <c r="AB160" s="363"/>
      <c r="AC160" s="363"/>
      <c r="AD160" s="363"/>
      <c r="AE160" s="363"/>
      <c r="AF160" s="363"/>
      <c r="AG160" s="363"/>
      <c r="AH160" s="363"/>
      <c r="AI160" s="363"/>
      <c r="AJ160" s="364"/>
      <c r="AK160" s="6"/>
      <c r="AL160" s="729"/>
      <c r="AM160" s="729"/>
      <c r="AN160" s="729"/>
      <c r="AO160" s="729"/>
    </row>
    <row r="161" spans="1:45" s="246" customFormat="1" ht="21" hidden="1" customHeight="1">
      <c r="A161" s="2"/>
      <c r="B161" s="783" t="s">
        <v>337</v>
      </c>
      <c r="C161" s="784"/>
      <c r="D161" s="784"/>
      <c r="E161" s="784"/>
      <c r="F161" s="784"/>
      <c r="G161" s="784"/>
      <c r="H161" s="784"/>
      <c r="I161" s="784"/>
      <c r="J161" s="784"/>
      <c r="K161" s="784"/>
      <c r="L161" s="784"/>
      <c r="M161" s="784"/>
      <c r="N161" s="787" t="s">
        <v>327</v>
      </c>
      <c r="O161" s="788"/>
      <c r="P161" s="788"/>
      <c r="Q161" s="788"/>
      <c r="R161" s="788"/>
      <c r="S161" s="788"/>
      <c r="T161" s="789"/>
      <c r="U161" s="789"/>
      <c r="V161" s="789"/>
      <c r="W161" s="789"/>
      <c r="X161" s="789"/>
      <c r="Y161" s="789"/>
      <c r="Z161" s="789"/>
      <c r="AA161" s="789"/>
      <c r="AB161" s="789"/>
      <c r="AC161" s="789"/>
      <c r="AD161" s="789"/>
      <c r="AE161" s="789"/>
      <c r="AF161" s="789"/>
      <c r="AG161" s="789"/>
      <c r="AH161" s="789"/>
      <c r="AI161" s="789"/>
      <c r="AJ161" s="790"/>
      <c r="AK161" s="6"/>
      <c r="AL161" s="729"/>
      <c r="AM161" s="729"/>
      <c r="AN161" s="729"/>
      <c r="AO161" s="729"/>
    </row>
    <row r="162" spans="1:45" s="246" customFormat="1" ht="21" hidden="1" customHeight="1">
      <c r="A162" s="2"/>
      <c r="B162" s="785"/>
      <c r="C162" s="786"/>
      <c r="D162" s="786"/>
      <c r="E162" s="786"/>
      <c r="F162" s="786"/>
      <c r="G162" s="786"/>
      <c r="H162" s="786"/>
      <c r="I162" s="786"/>
      <c r="J162" s="786"/>
      <c r="K162" s="786"/>
      <c r="L162" s="786"/>
      <c r="M162" s="786"/>
      <c r="N162" s="362"/>
      <c r="O162" s="363"/>
      <c r="P162" s="363"/>
      <c r="Q162" s="363"/>
      <c r="R162" s="363"/>
      <c r="S162" s="363"/>
      <c r="T162" s="363"/>
      <c r="U162" s="363"/>
      <c r="V162" s="363"/>
      <c r="W162" s="363"/>
      <c r="X162" s="363"/>
      <c r="Y162" s="363"/>
      <c r="Z162" s="363"/>
      <c r="AA162" s="363"/>
      <c r="AB162" s="363"/>
      <c r="AC162" s="363"/>
      <c r="AD162" s="363"/>
      <c r="AE162" s="363"/>
      <c r="AF162" s="363"/>
      <c r="AG162" s="363"/>
      <c r="AH162" s="363"/>
      <c r="AI162" s="363"/>
      <c r="AJ162" s="364"/>
      <c r="AK162" s="6"/>
      <c r="AL162" s="729"/>
      <c r="AM162" s="729"/>
      <c r="AN162" s="729"/>
      <c r="AO162" s="729"/>
    </row>
    <row r="163" spans="1:45" s="246" customFormat="1" ht="21" hidden="1" customHeight="1" thickBot="1">
      <c r="A163" s="2"/>
      <c r="B163" s="768" t="s">
        <v>355</v>
      </c>
      <c r="C163" s="769"/>
      <c r="D163" s="769"/>
      <c r="E163" s="769"/>
      <c r="F163" s="769"/>
      <c r="G163" s="769"/>
      <c r="H163" s="769"/>
      <c r="I163" s="769"/>
      <c r="J163" s="769"/>
      <c r="K163" s="769"/>
      <c r="L163" s="769"/>
      <c r="M163" s="770"/>
      <c r="N163" s="791"/>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793"/>
      <c r="AL163" s="729"/>
      <c r="AM163" s="729"/>
      <c r="AN163" s="729"/>
      <c r="AO163" s="729"/>
    </row>
    <row r="164" spans="1:45" s="246" customFormat="1" ht="21" hidden="1" customHeight="1">
      <c r="A164" s="2"/>
      <c r="B164" s="408" t="s">
        <v>336</v>
      </c>
      <c r="C164" s="409"/>
      <c r="D164" s="409"/>
      <c r="E164" s="409"/>
      <c r="F164" s="409"/>
      <c r="G164" s="409"/>
      <c r="H164" s="409"/>
      <c r="I164" s="409"/>
      <c r="J164" s="409"/>
      <c r="K164" s="409"/>
      <c r="L164" s="409"/>
      <c r="M164" s="410"/>
      <c r="N164" s="794" t="s">
        <v>327</v>
      </c>
      <c r="O164" s="795"/>
      <c r="P164" s="795"/>
      <c r="Q164" s="795"/>
      <c r="R164" s="795"/>
      <c r="S164" s="795"/>
      <c r="T164" s="796"/>
      <c r="U164" s="796"/>
      <c r="V164" s="796"/>
      <c r="W164" s="796"/>
      <c r="X164" s="796"/>
      <c r="Y164" s="796"/>
      <c r="Z164" s="796"/>
      <c r="AA164" s="796"/>
      <c r="AB164" s="796"/>
      <c r="AC164" s="796"/>
      <c r="AD164" s="796"/>
      <c r="AE164" s="796"/>
      <c r="AF164" s="796"/>
      <c r="AG164" s="796"/>
      <c r="AH164" s="796"/>
      <c r="AI164" s="796"/>
      <c r="AJ164" s="797"/>
      <c r="AL164" s="729"/>
      <c r="AM164" s="729"/>
      <c r="AN164" s="729"/>
      <c r="AO164" s="729"/>
    </row>
    <row r="165" spans="1:45" s="246" customFormat="1" ht="21" hidden="1" customHeight="1">
      <c r="A165" s="2"/>
      <c r="B165" s="773"/>
      <c r="C165" s="764"/>
      <c r="D165" s="764"/>
      <c r="E165" s="764"/>
      <c r="F165" s="764"/>
      <c r="G165" s="764"/>
      <c r="H165" s="764"/>
      <c r="I165" s="764"/>
      <c r="J165" s="764"/>
      <c r="K165" s="764"/>
      <c r="L165" s="764"/>
      <c r="M165" s="765"/>
      <c r="N165" s="362"/>
      <c r="O165" s="363"/>
      <c r="P165" s="363"/>
      <c r="Q165" s="363"/>
      <c r="R165" s="363"/>
      <c r="S165" s="363"/>
      <c r="T165" s="363"/>
      <c r="U165" s="363"/>
      <c r="V165" s="363"/>
      <c r="W165" s="363"/>
      <c r="X165" s="363"/>
      <c r="Y165" s="363"/>
      <c r="Z165" s="363"/>
      <c r="AA165" s="363"/>
      <c r="AB165" s="363"/>
      <c r="AC165" s="363"/>
      <c r="AD165" s="363"/>
      <c r="AE165" s="363"/>
      <c r="AF165" s="363"/>
      <c r="AG165" s="363"/>
      <c r="AH165" s="363"/>
      <c r="AI165" s="363"/>
      <c r="AJ165" s="364"/>
      <c r="AL165" s="729"/>
      <c r="AM165" s="729"/>
      <c r="AN165" s="729"/>
      <c r="AO165" s="729"/>
    </row>
    <row r="166" spans="1:45" s="246" customFormat="1" ht="21" hidden="1" customHeight="1">
      <c r="A166" s="2"/>
      <c r="B166" s="783" t="s">
        <v>69</v>
      </c>
      <c r="C166" s="784"/>
      <c r="D166" s="784"/>
      <c r="E166" s="784"/>
      <c r="F166" s="784"/>
      <c r="G166" s="784"/>
      <c r="H166" s="784"/>
      <c r="I166" s="784"/>
      <c r="J166" s="784"/>
      <c r="K166" s="784"/>
      <c r="L166" s="784"/>
      <c r="M166" s="784"/>
      <c r="N166" s="418" t="s">
        <v>324</v>
      </c>
      <c r="O166" s="419"/>
      <c r="P166" s="798"/>
      <c r="Q166" s="798"/>
      <c r="R166" s="798"/>
      <c r="S166" s="798"/>
      <c r="T166" s="798"/>
      <c r="U166" s="798"/>
      <c r="V166" s="798"/>
      <c r="W166" s="798"/>
      <c r="X166" s="798"/>
      <c r="Y166" s="798"/>
      <c r="Z166" s="798"/>
      <c r="AA166" s="798"/>
      <c r="AB166" s="798"/>
      <c r="AC166" s="798"/>
      <c r="AD166" s="798"/>
      <c r="AE166" s="798"/>
      <c r="AF166" s="798"/>
      <c r="AG166" s="798"/>
      <c r="AH166" s="798"/>
      <c r="AI166" s="798"/>
      <c r="AJ166" s="799"/>
      <c r="AL166" s="729"/>
      <c r="AM166" s="729"/>
      <c r="AN166" s="729"/>
      <c r="AO166" s="729"/>
    </row>
    <row r="167" spans="1:45" s="246" customFormat="1" ht="21" hidden="1" customHeight="1">
      <c r="A167" s="2"/>
      <c r="B167" s="785"/>
      <c r="C167" s="786"/>
      <c r="D167" s="786"/>
      <c r="E167" s="786"/>
      <c r="F167" s="786"/>
      <c r="G167" s="786"/>
      <c r="H167" s="786"/>
      <c r="I167" s="786"/>
      <c r="J167" s="786"/>
      <c r="K167" s="786"/>
      <c r="L167" s="786"/>
      <c r="M167" s="786"/>
      <c r="N167" s="362"/>
      <c r="O167" s="363"/>
      <c r="P167" s="363"/>
      <c r="Q167" s="363"/>
      <c r="R167" s="363"/>
      <c r="S167" s="363"/>
      <c r="T167" s="363"/>
      <c r="U167" s="363"/>
      <c r="V167" s="363"/>
      <c r="W167" s="363"/>
      <c r="X167" s="363"/>
      <c r="Y167" s="363"/>
      <c r="Z167" s="363"/>
      <c r="AA167" s="363"/>
      <c r="AB167" s="363"/>
      <c r="AC167" s="363"/>
      <c r="AD167" s="363"/>
      <c r="AE167" s="363"/>
      <c r="AF167" s="363"/>
      <c r="AG167" s="363"/>
      <c r="AH167" s="363"/>
      <c r="AI167" s="363"/>
      <c r="AJ167" s="364"/>
      <c r="AK167" s="6"/>
      <c r="AL167" s="729"/>
      <c r="AM167" s="729"/>
      <c r="AN167" s="729"/>
      <c r="AO167" s="729"/>
    </row>
    <row r="168" spans="1:45" s="246" customFormat="1" ht="21" hidden="1" customHeight="1">
      <c r="A168" s="2"/>
      <c r="B168" s="783" t="s">
        <v>337</v>
      </c>
      <c r="C168" s="784"/>
      <c r="D168" s="784"/>
      <c r="E168" s="784"/>
      <c r="F168" s="784"/>
      <c r="G168" s="784"/>
      <c r="H168" s="784"/>
      <c r="I168" s="784"/>
      <c r="J168" s="784"/>
      <c r="K168" s="784"/>
      <c r="L168" s="784"/>
      <c r="M168" s="784"/>
      <c r="N168" s="787" t="s">
        <v>327</v>
      </c>
      <c r="O168" s="788"/>
      <c r="P168" s="788"/>
      <c r="Q168" s="788"/>
      <c r="R168" s="788"/>
      <c r="S168" s="788"/>
      <c r="T168" s="789"/>
      <c r="U168" s="789"/>
      <c r="V168" s="789"/>
      <c r="W168" s="789"/>
      <c r="X168" s="789"/>
      <c r="Y168" s="789"/>
      <c r="Z168" s="789"/>
      <c r="AA168" s="789"/>
      <c r="AB168" s="789"/>
      <c r="AC168" s="789"/>
      <c r="AD168" s="789"/>
      <c r="AE168" s="789"/>
      <c r="AF168" s="789"/>
      <c r="AG168" s="789"/>
      <c r="AH168" s="789"/>
      <c r="AI168" s="789"/>
      <c r="AJ168" s="790"/>
      <c r="AK168" s="6"/>
      <c r="AL168" s="729"/>
      <c r="AM168" s="729"/>
      <c r="AN168" s="729"/>
      <c r="AO168" s="729"/>
    </row>
    <row r="169" spans="1:45" s="246" customFormat="1" ht="21" hidden="1" customHeight="1">
      <c r="A169" s="2"/>
      <c r="B169" s="785"/>
      <c r="C169" s="786"/>
      <c r="D169" s="786"/>
      <c r="E169" s="786"/>
      <c r="F169" s="786"/>
      <c r="G169" s="786"/>
      <c r="H169" s="786"/>
      <c r="I169" s="786"/>
      <c r="J169" s="786"/>
      <c r="K169" s="786"/>
      <c r="L169" s="786"/>
      <c r="M169" s="786"/>
      <c r="N169" s="362"/>
      <c r="O169" s="363"/>
      <c r="P169" s="363"/>
      <c r="Q169" s="363"/>
      <c r="R169" s="363"/>
      <c r="S169" s="363"/>
      <c r="T169" s="363"/>
      <c r="U169" s="363"/>
      <c r="V169" s="363"/>
      <c r="W169" s="363"/>
      <c r="X169" s="363"/>
      <c r="Y169" s="363"/>
      <c r="Z169" s="363"/>
      <c r="AA169" s="363"/>
      <c r="AB169" s="363"/>
      <c r="AC169" s="363"/>
      <c r="AD169" s="363"/>
      <c r="AE169" s="363"/>
      <c r="AF169" s="363"/>
      <c r="AG169" s="363"/>
      <c r="AH169" s="363"/>
      <c r="AI169" s="363"/>
      <c r="AJ169" s="364"/>
      <c r="AK169" s="6"/>
      <c r="AL169" s="729"/>
      <c r="AM169" s="729"/>
      <c r="AN169" s="729"/>
      <c r="AO169" s="729"/>
    </row>
    <row r="170" spans="1:45" s="246" customFormat="1" ht="21" hidden="1" customHeight="1" thickBot="1">
      <c r="A170" s="2"/>
      <c r="B170" s="768" t="s">
        <v>355</v>
      </c>
      <c r="C170" s="769"/>
      <c r="D170" s="769"/>
      <c r="E170" s="769"/>
      <c r="F170" s="769"/>
      <c r="G170" s="769"/>
      <c r="H170" s="769"/>
      <c r="I170" s="769"/>
      <c r="J170" s="769"/>
      <c r="K170" s="769"/>
      <c r="L170" s="769"/>
      <c r="M170" s="770"/>
      <c r="N170" s="791"/>
      <c r="O170" s="792"/>
      <c r="P170" s="792"/>
      <c r="Q170" s="792"/>
      <c r="R170" s="792"/>
      <c r="S170" s="792"/>
      <c r="T170" s="792"/>
      <c r="U170" s="792"/>
      <c r="V170" s="792"/>
      <c r="W170" s="792"/>
      <c r="X170" s="792"/>
      <c r="Y170" s="792"/>
      <c r="Z170" s="792"/>
      <c r="AA170" s="792"/>
      <c r="AB170" s="792"/>
      <c r="AC170" s="792"/>
      <c r="AD170" s="792"/>
      <c r="AE170" s="792"/>
      <c r="AF170" s="792"/>
      <c r="AG170" s="792"/>
      <c r="AH170" s="792"/>
      <c r="AI170" s="792"/>
      <c r="AJ170" s="793"/>
      <c r="AL170" s="729"/>
      <c r="AM170" s="729"/>
      <c r="AN170" s="729"/>
      <c r="AO170" s="729"/>
    </row>
    <row r="171" spans="1:45" ht="21" customHeight="1">
      <c r="B171" s="51"/>
      <c r="C171" s="51"/>
      <c r="D171" s="51"/>
      <c r="E171" s="51"/>
      <c r="F171" s="51"/>
      <c r="G171" s="51"/>
      <c r="H171" s="51"/>
      <c r="I171" s="51"/>
      <c r="J171" s="51"/>
      <c r="K171" s="51"/>
      <c r="L171" s="51"/>
      <c r="M171" s="51"/>
      <c r="N171" s="51"/>
      <c r="O171" s="51"/>
      <c r="P171" s="51"/>
      <c r="Q171" s="51"/>
      <c r="R171" s="51"/>
      <c r="S171" s="51"/>
      <c r="T171" s="51"/>
      <c r="U171" s="51"/>
      <c r="V171" s="51"/>
      <c r="W171" s="4"/>
      <c r="X171" s="4"/>
      <c r="Y171" s="4"/>
      <c r="Z171" s="4"/>
      <c r="AA171" s="4"/>
      <c r="AB171" s="4"/>
      <c r="AC171" s="4"/>
      <c r="AD171" s="4"/>
      <c r="AE171" s="4"/>
      <c r="AF171" s="4"/>
      <c r="AG171" s="4"/>
      <c r="AH171" s="4"/>
      <c r="AI171" s="4"/>
      <c r="AJ171" s="4"/>
    </row>
    <row r="172" spans="1:45" ht="21" customHeight="1" thickBot="1">
      <c r="B172" s="244" t="s">
        <v>368</v>
      </c>
      <c r="C172" s="244"/>
      <c r="D172" s="244"/>
      <c r="E172" s="244"/>
      <c r="F172" s="244"/>
      <c r="G172" s="244"/>
      <c r="H172" s="244"/>
      <c r="I172" s="244"/>
      <c r="J172" s="244"/>
      <c r="K172" s="244"/>
      <c r="L172" s="244"/>
      <c r="M172" s="244"/>
      <c r="N172" s="244"/>
      <c r="O172" s="244"/>
      <c r="P172" s="244"/>
      <c r="Q172" s="244"/>
      <c r="R172" s="244"/>
      <c r="S172" s="244"/>
      <c r="T172" s="244"/>
      <c r="U172" s="244"/>
      <c r="V172" s="244"/>
      <c r="W172" s="244"/>
      <c r="AR172" s="230" t="s">
        <v>870</v>
      </c>
      <c r="AS172" s="246"/>
    </row>
    <row r="173" spans="1:45" ht="21" customHeight="1">
      <c r="B173" s="836" t="s">
        <v>100</v>
      </c>
      <c r="C173" s="552"/>
      <c r="D173" s="552"/>
      <c r="E173" s="552"/>
      <c r="F173" s="552"/>
      <c r="G173" s="552"/>
      <c r="H173" s="552"/>
      <c r="I173" s="552"/>
      <c r="J173" s="552"/>
      <c r="K173" s="552"/>
      <c r="L173" s="552"/>
      <c r="M173" s="553"/>
      <c r="N173" s="842" t="s">
        <v>964</v>
      </c>
      <c r="O173" s="843"/>
      <c r="P173" s="843"/>
      <c r="Q173" s="843"/>
      <c r="R173" s="843"/>
      <c r="S173" s="843"/>
      <c r="T173" s="843"/>
      <c r="U173" s="843"/>
      <c r="V173" s="843"/>
      <c r="W173" s="843"/>
      <c r="X173" s="843"/>
      <c r="Y173" s="843"/>
      <c r="Z173" s="843"/>
      <c r="AA173" s="843"/>
      <c r="AB173" s="843"/>
      <c r="AC173" s="843"/>
      <c r="AD173" s="843"/>
      <c r="AE173" s="843"/>
      <c r="AF173" s="184"/>
      <c r="AG173" s="184"/>
      <c r="AH173" s="184"/>
      <c r="AI173" s="184"/>
      <c r="AJ173" s="185"/>
      <c r="AL173" s="729"/>
      <c r="AM173" s="729"/>
      <c r="AN173" s="729"/>
      <c r="AO173" s="729"/>
      <c r="AR173" s="248" t="s">
        <v>905</v>
      </c>
      <c r="AS173" s="246"/>
    </row>
    <row r="174" spans="1:45" ht="21" customHeight="1">
      <c r="B174" s="359"/>
      <c r="C174" s="360"/>
      <c r="D174" s="360"/>
      <c r="E174" s="360"/>
      <c r="F174" s="360"/>
      <c r="G174" s="360"/>
      <c r="H174" s="360"/>
      <c r="I174" s="360"/>
      <c r="J174" s="360"/>
      <c r="K174" s="360"/>
      <c r="L174" s="360"/>
      <c r="M174" s="361"/>
      <c r="N174" s="641" t="s">
        <v>302</v>
      </c>
      <c r="O174" s="642"/>
      <c r="P174" s="642"/>
      <c r="Q174" s="642"/>
      <c r="R174" s="642"/>
      <c r="S174" s="642"/>
      <c r="T174" s="771"/>
      <c r="U174" s="771"/>
      <c r="V174" s="771"/>
      <c r="W174" s="771"/>
      <c r="X174" s="771"/>
      <c r="Y174" s="771"/>
      <c r="Z174" s="771"/>
      <c r="AA174" s="771"/>
      <c r="AB174" s="771"/>
      <c r="AC174" s="771"/>
      <c r="AD174" s="771"/>
      <c r="AE174" s="771"/>
      <c r="AF174" s="771"/>
      <c r="AG174" s="771"/>
      <c r="AH174" s="771"/>
      <c r="AI174" s="771"/>
      <c r="AJ174" s="772"/>
      <c r="AL174" s="347" t="str">
        <f>IF(COUNTIF(N173,"*その他*")=1,IF(T174="","未記入",""),"")</f>
        <v/>
      </c>
      <c r="AM174" s="347"/>
      <c r="AN174" s="347"/>
      <c r="AO174" s="347"/>
      <c r="AR174" s="248" t="s">
        <v>906</v>
      </c>
      <c r="AS174" s="246"/>
    </row>
    <row r="175" spans="1:45" s="335" customFormat="1" ht="21" customHeight="1">
      <c r="A175" s="2"/>
      <c r="B175" s="390" t="s">
        <v>352</v>
      </c>
      <c r="C175" s="391"/>
      <c r="D175" s="391"/>
      <c r="E175" s="391"/>
      <c r="F175" s="391"/>
      <c r="G175" s="391"/>
      <c r="H175" s="391"/>
      <c r="I175" s="391"/>
      <c r="J175" s="391"/>
      <c r="K175" s="391"/>
      <c r="L175" s="391"/>
      <c r="M175" s="392"/>
      <c r="N175" s="778" t="s">
        <v>37</v>
      </c>
      <c r="O175" s="779"/>
      <c r="P175" s="779"/>
      <c r="Q175" s="779"/>
      <c r="R175" s="779"/>
      <c r="S175" s="780"/>
      <c r="T175" s="781" t="s">
        <v>965</v>
      </c>
      <c r="U175" s="781"/>
      <c r="V175" s="781"/>
      <c r="W175" s="781"/>
      <c r="X175" s="781"/>
      <c r="Y175" s="781"/>
      <c r="Z175" s="781"/>
      <c r="AA175" s="781"/>
      <c r="AB175" s="781"/>
      <c r="AC175" s="781"/>
      <c r="AD175" s="781"/>
      <c r="AE175" s="781"/>
      <c r="AF175" s="781"/>
      <c r="AG175" s="781"/>
      <c r="AH175" s="781"/>
      <c r="AI175" s="781"/>
      <c r="AJ175" s="782"/>
      <c r="AL175" s="729"/>
      <c r="AM175" s="729"/>
      <c r="AN175" s="729"/>
      <c r="AO175" s="729"/>
      <c r="AR175" s="338" t="s">
        <v>751</v>
      </c>
    </row>
    <row r="176" spans="1:45" s="335" customFormat="1" ht="21" customHeight="1">
      <c r="A176" s="2"/>
      <c r="B176" s="396"/>
      <c r="C176" s="397"/>
      <c r="D176" s="397"/>
      <c r="E176" s="397"/>
      <c r="F176" s="397"/>
      <c r="G176" s="397"/>
      <c r="H176" s="397"/>
      <c r="I176" s="397"/>
      <c r="J176" s="397"/>
      <c r="K176" s="397"/>
      <c r="L176" s="397"/>
      <c r="M176" s="398"/>
      <c r="N176" s="679" t="s">
        <v>101</v>
      </c>
      <c r="O176" s="680"/>
      <c r="P176" s="680"/>
      <c r="Q176" s="680"/>
      <c r="R176" s="680"/>
      <c r="S176" s="681"/>
      <c r="T176" s="682" t="s">
        <v>966</v>
      </c>
      <c r="U176" s="682"/>
      <c r="V176" s="682"/>
      <c r="W176" s="682"/>
      <c r="X176" s="682"/>
      <c r="Y176" s="682"/>
      <c r="Z176" s="682"/>
      <c r="AA176" s="682"/>
      <c r="AB176" s="682"/>
      <c r="AC176" s="682"/>
      <c r="AD176" s="682"/>
      <c r="AE176" s="682"/>
      <c r="AF176" s="682"/>
      <c r="AG176" s="682"/>
      <c r="AH176" s="682"/>
      <c r="AI176" s="682"/>
      <c r="AJ176" s="683"/>
      <c r="AL176" s="729"/>
      <c r="AM176" s="729"/>
      <c r="AN176" s="729"/>
      <c r="AO176" s="729"/>
      <c r="AR176" s="338" t="s">
        <v>727</v>
      </c>
    </row>
    <row r="177" spans="1:42" s="335" customFormat="1" ht="21" customHeight="1">
      <c r="A177" s="2"/>
      <c r="B177" s="396"/>
      <c r="C177" s="397"/>
      <c r="D177" s="397"/>
      <c r="E177" s="397"/>
      <c r="F177" s="397"/>
      <c r="G177" s="397"/>
      <c r="H177" s="397"/>
      <c r="I177" s="397"/>
      <c r="J177" s="397"/>
      <c r="K177" s="397"/>
      <c r="L177" s="397"/>
      <c r="M177" s="398"/>
      <c r="N177" s="679" t="s">
        <v>102</v>
      </c>
      <c r="O177" s="680"/>
      <c r="P177" s="680"/>
      <c r="Q177" s="680"/>
      <c r="R177" s="680"/>
      <c r="S177" s="681"/>
      <c r="T177" s="682" t="s">
        <v>967</v>
      </c>
      <c r="U177" s="682"/>
      <c r="V177" s="682"/>
      <c r="W177" s="682"/>
      <c r="X177" s="682"/>
      <c r="Y177" s="682"/>
      <c r="Z177" s="682"/>
      <c r="AA177" s="682"/>
      <c r="AB177" s="682"/>
      <c r="AC177" s="682"/>
      <c r="AD177" s="682"/>
      <c r="AE177" s="682"/>
      <c r="AF177" s="682"/>
      <c r="AG177" s="682"/>
      <c r="AH177" s="682"/>
      <c r="AI177" s="682"/>
      <c r="AJ177" s="683"/>
      <c r="AL177" s="729"/>
      <c r="AM177" s="729"/>
      <c r="AN177" s="729"/>
      <c r="AO177" s="729"/>
    </row>
    <row r="178" spans="1:42" s="335" customFormat="1" ht="21" customHeight="1">
      <c r="A178" s="2"/>
      <c r="B178" s="396"/>
      <c r="C178" s="397"/>
      <c r="D178" s="397"/>
      <c r="E178" s="397"/>
      <c r="F178" s="397"/>
      <c r="G178" s="397"/>
      <c r="H178" s="397"/>
      <c r="I178" s="397"/>
      <c r="J178" s="397"/>
      <c r="K178" s="397"/>
      <c r="L178" s="397"/>
      <c r="M178" s="398"/>
      <c r="N178" s="679" t="s">
        <v>600</v>
      </c>
      <c r="O178" s="680"/>
      <c r="P178" s="680"/>
      <c r="Q178" s="680"/>
      <c r="R178" s="680"/>
      <c r="S178" s="681"/>
      <c r="T178" s="682"/>
      <c r="U178" s="682"/>
      <c r="V178" s="682"/>
      <c r="W178" s="682"/>
      <c r="X178" s="682"/>
      <c r="Y178" s="682"/>
      <c r="Z178" s="682"/>
      <c r="AA178" s="682"/>
      <c r="AB178" s="682"/>
      <c r="AC178" s="682"/>
      <c r="AD178" s="682"/>
      <c r="AE178" s="682"/>
      <c r="AF178" s="682"/>
      <c r="AG178" s="682"/>
      <c r="AH178" s="682"/>
      <c r="AI178" s="682"/>
      <c r="AJ178" s="683"/>
      <c r="AL178" s="729"/>
      <c r="AM178" s="729"/>
      <c r="AN178" s="729"/>
      <c r="AO178" s="729"/>
    </row>
    <row r="179" spans="1:42" s="335" customFormat="1" ht="31.5" customHeight="1">
      <c r="A179" s="2"/>
      <c r="B179" s="396"/>
      <c r="C179" s="397"/>
      <c r="D179" s="397"/>
      <c r="E179" s="397"/>
      <c r="F179" s="397"/>
      <c r="G179" s="397"/>
      <c r="H179" s="397"/>
      <c r="I179" s="397"/>
      <c r="J179" s="397"/>
      <c r="K179" s="397"/>
      <c r="L179" s="397"/>
      <c r="M179" s="398"/>
      <c r="N179" s="774" t="s">
        <v>103</v>
      </c>
      <c r="O179" s="775"/>
      <c r="P179" s="775"/>
      <c r="Q179" s="775"/>
      <c r="R179" s="775"/>
      <c r="S179" s="775"/>
      <c r="T179" s="667" t="s">
        <v>1079</v>
      </c>
      <c r="U179" s="668"/>
      <c r="V179" s="668"/>
      <c r="W179" s="668"/>
      <c r="X179" s="668"/>
      <c r="Y179" s="668"/>
      <c r="Z179" s="668"/>
      <c r="AA179" s="668"/>
      <c r="AB179" s="668"/>
      <c r="AC179" s="668"/>
      <c r="AD179" s="668"/>
      <c r="AE179" s="668"/>
      <c r="AF179" s="668"/>
      <c r="AG179" s="669"/>
      <c r="AH179" s="676" t="s">
        <v>806</v>
      </c>
      <c r="AI179" s="677"/>
      <c r="AJ179" s="678"/>
      <c r="AL179" s="347" t="str">
        <f>IF(AH179="","未記入","")</f>
        <v/>
      </c>
      <c r="AM179" s="347"/>
      <c r="AN179" s="347"/>
      <c r="AO179" s="347"/>
      <c r="AP179" s="72"/>
    </row>
    <row r="180" spans="1:42" s="335" customFormat="1" ht="31.5" customHeight="1">
      <c r="A180" s="2"/>
      <c r="B180" s="396"/>
      <c r="C180" s="397"/>
      <c r="D180" s="397"/>
      <c r="E180" s="397"/>
      <c r="F180" s="397"/>
      <c r="G180" s="397"/>
      <c r="H180" s="397"/>
      <c r="I180" s="397"/>
      <c r="J180" s="397"/>
      <c r="K180" s="397"/>
      <c r="L180" s="397"/>
      <c r="M180" s="398"/>
      <c r="N180" s="776"/>
      <c r="O180" s="777"/>
      <c r="P180" s="777"/>
      <c r="Q180" s="777"/>
      <c r="R180" s="777"/>
      <c r="S180" s="777"/>
      <c r="T180" s="670" t="s">
        <v>1080</v>
      </c>
      <c r="U180" s="671"/>
      <c r="V180" s="671"/>
      <c r="W180" s="671"/>
      <c r="X180" s="671"/>
      <c r="Y180" s="671"/>
      <c r="Z180" s="671"/>
      <c r="AA180" s="671"/>
      <c r="AB180" s="671"/>
      <c r="AC180" s="671"/>
      <c r="AD180" s="671"/>
      <c r="AE180" s="671"/>
      <c r="AF180" s="671"/>
      <c r="AG180" s="672"/>
      <c r="AH180" s="673" t="s">
        <v>806</v>
      </c>
      <c r="AI180" s="674"/>
      <c r="AJ180" s="675"/>
      <c r="AL180" s="347" t="str">
        <f>IF(AH180="","未記入","")</f>
        <v/>
      </c>
      <c r="AM180" s="347"/>
      <c r="AN180" s="347"/>
      <c r="AO180" s="347"/>
    </row>
    <row r="181" spans="1:42" s="335" customFormat="1" ht="21" customHeight="1">
      <c r="A181" s="2"/>
      <c r="B181" s="396"/>
      <c r="C181" s="397"/>
      <c r="D181" s="397"/>
      <c r="E181" s="397"/>
      <c r="F181" s="397"/>
      <c r="G181" s="397"/>
      <c r="H181" s="397"/>
      <c r="I181" s="397"/>
      <c r="J181" s="397"/>
      <c r="K181" s="397"/>
      <c r="L181" s="397"/>
      <c r="M181" s="398"/>
      <c r="N181" s="778" t="s">
        <v>37</v>
      </c>
      <c r="O181" s="779"/>
      <c r="P181" s="779"/>
      <c r="Q181" s="779"/>
      <c r="R181" s="779"/>
      <c r="S181" s="780"/>
      <c r="T181" s="781" t="s">
        <v>968</v>
      </c>
      <c r="U181" s="781"/>
      <c r="V181" s="781"/>
      <c r="W181" s="781"/>
      <c r="X181" s="781"/>
      <c r="Y181" s="781"/>
      <c r="Z181" s="781"/>
      <c r="AA181" s="781"/>
      <c r="AB181" s="781"/>
      <c r="AC181" s="781"/>
      <c r="AD181" s="781"/>
      <c r="AE181" s="781"/>
      <c r="AF181" s="781"/>
      <c r="AG181" s="781"/>
      <c r="AH181" s="781"/>
      <c r="AI181" s="781"/>
      <c r="AJ181" s="782"/>
      <c r="AL181" s="729"/>
      <c r="AM181" s="729"/>
      <c r="AN181" s="729"/>
      <c r="AO181" s="729"/>
    </row>
    <row r="182" spans="1:42" s="335" customFormat="1" ht="21" customHeight="1">
      <c r="A182" s="2"/>
      <c r="B182" s="396"/>
      <c r="C182" s="397"/>
      <c r="D182" s="397"/>
      <c r="E182" s="397"/>
      <c r="F182" s="397"/>
      <c r="G182" s="397"/>
      <c r="H182" s="397"/>
      <c r="I182" s="397"/>
      <c r="J182" s="397"/>
      <c r="K182" s="397"/>
      <c r="L182" s="397"/>
      <c r="M182" s="398"/>
      <c r="N182" s="679" t="s">
        <v>101</v>
      </c>
      <c r="O182" s="680"/>
      <c r="P182" s="680"/>
      <c r="Q182" s="680"/>
      <c r="R182" s="680"/>
      <c r="S182" s="681"/>
      <c r="T182" s="682" t="s">
        <v>969</v>
      </c>
      <c r="U182" s="682"/>
      <c r="V182" s="682"/>
      <c r="W182" s="682"/>
      <c r="X182" s="682"/>
      <c r="Y182" s="682"/>
      <c r="Z182" s="682"/>
      <c r="AA182" s="682"/>
      <c r="AB182" s="682"/>
      <c r="AC182" s="682"/>
      <c r="AD182" s="682"/>
      <c r="AE182" s="682"/>
      <c r="AF182" s="682"/>
      <c r="AG182" s="682"/>
      <c r="AH182" s="682"/>
      <c r="AI182" s="682"/>
      <c r="AJ182" s="683"/>
      <c r="AL182" s="729"/>
      <c r="AM182" s="729"/>
      <c r="AN182" s="729"/>
      <c r="AO182" s="729"/>
    </row>
    <row r="183" spans="1:42" s="335" customFormat="1" ht="21" customHeight="1">
      <c r="A183" s="2"/>
      <c r="B183" s="396"/>
      <c r="C183" s="397"/>
      <c r="D183" s="397"/>
      <c r="E183" s="397"/>
      <c r="F183" s="397"/>
      <c r="G183" s="397"/>
      <c r="H183" s="397"/>
      <c r="I183" s="397"/>
      <c r="J183" s="397"/>
      <c r="K183" s="397"/>
      <c r="L183" s="397"/>
      <c r="M183" s="398"/>
      <c r="N183" s="679" t="s">
        <v>102</v>
      </c>
      <c r="O183" s="680"/>
      <c r="P183" s="680"/>
      <c r="Q183" s="680"/>
      <c r="R183" s="680"/>
      <c r="S183" s="681"/>
      <c r="T183" s="682" t="s">
        <v>970</v>
      </c>
      <c r="U183" s="682"/>
      <c r="V183" s="682"/>
      <c r="W183" s="682"/>
      <c r="X183" s="682"/>
      <c r="Y183" s="682"/>
      <c r="Z183" s="682"/>
      <c r="AA183" s="682"/>
      <c r="AB183" s="682"/>
      <c r="AC183" s="682"/>
      <c r="AD183" s="682"/>
      <c r="AE183" s="682"/>
      <c r="AF183" s="682"/>
      <c r="AG183" s="682"/>
      <c r="AH183" s="682"/>
      <c r="AI183" s="682"/>
      <c r="AJ183" s="683"/>
      <c r="AL183" s="729"/>
      <c r="AM183" s="729"/>
      <c r="AN183" s="729"/>
      <c r="AO183" s="729"/>
    </row>
    <row r="184" spans="1:42" s="335" customFormat="1" ht="21" customHeight="1">
      <c r="A184" s="2"/>
      <c r="B184" s="396"/>
      <c r="C184" s="397"/>
      <c r="D184" s="397"/>
      <c r="E184" s="397"/>
      <c r="F184" s="397"/>
      <c r="G184" s="397"/>
      <c r="H184" s="397"/>
      <c r="I184" s="397"/>
      <c r="J184" s="397"/>
      <c r="K184" s="397"/>
      <c r="L184" s="397"/>
      <c r="M184" s="398"/>
      <c r="N184" s="679" t="s">
        <v>600</v>
      </c>
      <c r="O184" s="680"/>
      <c r="P184" s="680"/>
      <c r="Q184" s="680"/>
      <c r="R184" s="680"/>
      <c r="S184" s="681"/>
      <c r="T184" s="682" t="s">
        <v>971</v>
      </c>
      <c r="U184" s="682"/>
      <c r="V184" s="682"/>
      <c r="W184" s="682"/>
      <c r="X184" s="682"/>
      <c r="Y184" s="682"/>
      <c r="Z184" s="682"/>
      <c r="AA184" s="682"/>
      <c r="AB184" s="682"/>
      <c r="AC184" s="682"/>
      <c r="AD184" s="682"/>
      <c r="AE184" s="682"/>
      <c r="AF184" s="682"/>
      <c r="AG184" s="682"/>
      <c r="AH184" s="682"/>
      <c r="AI184" s="682"/>
      <c r="AJ184" s="683"/>
      <c r="AL184" s="729"/>
      <c r="AM184" s="729"/>
      <c r="AN184" s="729"/>
      <c r="AO184" s="729"/>
    </row>
    <row r="185" spans="1:42" s="335" customFormat="1" ht="31.5" customHeight="1">
      <c r="A185" s="2"/>
      <c r="B185" s="396"/>
      <c r="C185" s="397"/>
      <c r="D185" s="397"/>
      <c r="E185" s="397"/>
      <c r="F185" s="397"/>
      <c r="G185" s="397"/>
      <c r="H185" s="397"/>
      <c r="I185" s="397"/>
      <c r="J185" s="397"/>
      <c r="K185" s="397"/>
      <c r="L185" s="397"/>
      <c r="M185" s="398"/>
      <c r="N185" s="774" t="s">
        <v>103</v>
      </c>
      <c r="O185" s="775"/>
      <c r="P185" s="775"/>
      <c r="Q185" s="775"/>
      <c r="R185" s="775"/>
      <c r="S185" s="775"/>
      <c r="T185" s="667" t="s">
        <v>1079</v>
      </c>
      <c r="U185" s="668"/>
      <c r="V185" s="668"/>
      <c r="W185" s="668"/>
      <c r="X185" s="668"/>
      <c r="Y185" s="668"/>
      <c r="Z185" s="668"/>
      <c r="AA185" s="668"/>
      <c r="AB185" s="668"/>
      <c r="AC185" s="668"/>
      <c r="AD185" s="668"/>
      <c r="AE185" s="668"/>
      <c r="AF185" s="668"/>
      <c r="AG185" s="669"/>
      <c r="AH185" s="676" t="s">
        <v>806</v>
      </c>
      <c r="AI185" s="677"/>
      <c r="AJ185" s="678"/>
      <c r="AL185" s="347" t="str">
        <f>IF(AH185="","未記入","")</f>
        <v/>
      </c>
      <c r="AM185" s="347"/>
      <c r="AN185" s="347"/>
      <c r="AO185" s="347"/>
      <c r="AP185" s="72"/>
    </row>
    <row r="186" spans="1:42" s="335" customFormat="1" ht="31.5" customHeight="1">
      <c r="A186" s="2"/>
      <c r="B186" s="396"/>
      <c r="C186" s="397"/>
      <c r="D186" s="397"/>
      <c r="E186" s="397"/>
      <c r="F186" s="397"/>
      <c r="G186" s="397"/>
      <c r="H186" s="397"/>
      <c r="I186" s="397"/>
      <c r="J186" s="397"/>
      <c r="K186" s="397"/>
      <c r="L186" s="397"/>
      <c r="M186" s="398"/>
      <c r="N186" s="776"/>
      <c r="O186" s="777"/>
      <c r="P186" s="777"/>
      <c r="Q186" s="777"/>
      <c r="R186" s="777"/>
      <c r="S186" s="777"/>
      <c r="T186" s="670" t="s">
        <v>1080</v>
      </c>
      <c r="U186" s="671"/>
      <c r="V186" s="671"/>
      <c r="W186" s="671"/>
      <c r="X186" s="671"/>
      <c r="Y186" s="671"/>
      <c r="Z186" s="671"/>
      <c r="AA186" s="671"/>
      <c r="AB186" s="671"/>
      <c r="AC186" s="671"/>
      <c r="AD186" s="671"/>
      <c r="AE186" s="671"/>
      <c r="AF186" s="671"/>
      <c r="AG186" s="672"/>
      <c r="AH186" s="673" t="s">
        <v>806</v>
      </c>
      <c r="AI186" s="674"/>
      <c r="AJ186" s="675"/>
      <c r="AL186" s="347" t="str">
        <f>IF(AH186="","未記入","")</f>
        <v/>
      </c>
      <c r="AM186" s="347"/>
      <c r="AN186" s="347"/>
      <c r="AO186" s="347"/>
    </row>
    <row r="187" spans="1:42" s="335" customFormat="1" ht="21" hidden="1" customHeight="1">
      <c r="A187" s="2"/>
      <c r="B187" s="396"/>
      <c r="C187" s="397"/>
      <c r="D187" s="397"/>
      <c r="E187" s="397"/>
      <c r="F187" s="397"/>
      <c r="G187" s="397"/>
      <c r="H187" s="397"/>
      <c r="I187" s="397"/>
      <c r="J187" s="397"/>
      <c r="K187" s="397"/>
      <c r="L187" s="397"/>
      <c r="M187" s="398"/>
      <c r="N187" s="778" t="s">
        <v>37</v>
      </c>
      <c r="O187" s="779"/>
      <c r="P187" s="779"/>
      <c r="Q187" s="779"/>
      <c r="R187" s="779"/>
      <c r="S187" s="780"/>
      <c r="T187" s="781"/>
      <c r="U187" s="781"/>
      <c r="V187" s="781"/>
      <c r="W187" s="781"/>
      <c r="X187" s="781"/>
      <c r="Y187" s="781"/>
      <c r="Z187" s="781"/>
      <c r="AA187" s="781"/>
      <c r="AB187" s="781"/>
      <c r="AC187" s="781"/>
      <c r="AD187" s="781"/>
      <c r="AE187" s="781"/>
      <c r="AF187" s="781"/>
      <c r="AG187" s="781"/>
      <c r="AH187" s="781"/>
      <c r="AI187" s="781"/>
      <c r="AJ187" s="782"/>
      <c r="AL187" s="726"/>
      <c r="AM187" s="726"/>
      <c r="AN187" s="726"/>
      <c r="AO187" s="726"/>
    </row>
    <row r="188" spans="1:42" s="335" customFormat="1" ht="21" hidden="1" customHeight="1">
      <c r="A188" s="2"/>
      <c r="B188" s="396"/>
      <c r="C188" s="397"/>
      <c r="D188" s="397"/>
      <c r="E188" s="397"/>
      <c r="F188" s="397"/>
      <c r="G188" s="397"/>
      <c r="H188" s="397"/>
      <c r="I188" s="397"/>
      <c r="J188" s="397"/>
      <c r="K188" s="397"/>
      <c r="L188" s="397"/>
      <c r="M188" s="398"/>
      <c r="N188" s="679" t="s">
        <v>101</v>
      </c>
      <c r="O188" s="680"/>
      <c r="P188" s="680"/>
      <c r="Q188" s="680"/>
      <c r="R188" s="680"/>
      <c r="S188" s="681"/>
      <c r="T188" s="682"/>
      <c r="U188" s="682"/>
      <c r="V188" s="682"/>
      <c r="W188" s="682"/>
      <c r="X188" s="682"/>
      <c r="Y188" s="682"/>
      <c r="Z188" s="682"/>
      <c r="AA188" s="682"/>
      <c r="AB188" s="682"/>
      <c r="AC188" s="682"/>
      <c r="AD188" s="682"/>
      <c r="AE188" s="682"/>
      <c r="AF188" s="682"/>
      <c r="AG188" s="682"/>
      <c r="AH188" s="682"/>
      <c r="AI188" s="682"/>
      <c r="AJ188" s="683"/>
      <c r="AL188" s="729"/>
      <c r="AM188" s="729"/>
      <c r="AN188" s="729"/>
      <c r="AO188" s="729"/>
    </row>
    <row r="189" spans="1:42" s="335" customFormat="1" ht="21" hidden="1" customHeight="1">
      <c r="A189" s="2"/>
      <c r="B189" s="396"/>
      <c r="C189" s="397"/>
      <c r="D189" s="397"/>
      <c r="E189" s="397"/>
      <c r="F189" s="397"/>
      <c r="G189" s="397"/>
      <c r="H189" s="397"/>
      <c r="I189" s="397"/>
      <c r="J189" s="397"/>
      <c r="K189" s="397"/>
      <c r="L189" s="397"/>
      <c r="M189" s="398"/>
      <c r="N189" s="679" t="s">
        <v>102</v>
      </c>
      <c r="O189" s="680"/>
      <c r="P189" s="680"/>
      <c r="Q189" s="680"/>
      <c r="R189" s="680"/>
      <c r="S189" s="681"/>
      <c r="T189" s="682"/>
      <c r="U189" s="682"/>
      <c r="V189" s="682"/>
      <c r="W189" s="682"/>
      <c r="X189" s="682"/>
      <c r="Y189" s="682"/>
      <c r="Z189" s="682"/>
      <c r="AA189" s="682"/>
      <c r="AB189" s="682"/>
      <c r="AC189" s="682"/>
      <c r="AD189" s="682"/>
      <c r="AE189" s="682"/>
      <c r="AF189" s="682"/>
      <c r="AG189" s="682"/>
      <c r="AH189" s="682"/>
      <c r="AI189" s="682"/>
      <c r="AJ189" s="683"/>
      <c r="AL189" s="729"/>
      <c r="AM189" s="729"/>
      <c r="AN189" s="729"/>
      <c r="AO189" s="729"/>
    </row>
    <row r="190" spans="1:42" s="335" customFormat="1" ht="21" hidden="1" customHeight="1">
      <c r="A190" s="2"/>
      <c r="B190" s="396"/>
      <c r="C190" s="397"/>
      <c r="D190" s="397"/>
      <c r="E190" s="397"/>
      <c r="F190" s="397"/>
      <c r="G190" s="397"/>
      <c r="H190" s="397"/>
      <c r="I190" s="397"/>
      <c r="J190" s="397"/>
      <c r="K190" s="397"/>
      <c r="L190" s="397"/>
      <c r="M190" s="398"/>
      <c r="N190" s="679" t="s">
        <v>600</v>
      </c>
      <c r="O190" s="680"/>
      <c r="P190" s="680"/>
      <c r="Q190" s="680"/>
      <c r="R190" s="680"/>
      <c r="S190" s="681"/>
      <c r="T190" s="682"/>
      <c r="U190" s="682"/>
      <c r="V190" s="682"/>
      <c r="W190" s="682"/>
      <c r="X190" s="682"/>
      <c r="Y190" s="682"/>
      <c r="Z190" s="682"/>
      <c r="AA190" s="682"/>
      <c r="AB190" s="682"/>
      <c r="AC190" s="682"/>
      <c r="AD190" s="682"/>
      <c r="AE190" s="682"/>
      <c r="AF190" s="682"/>
      <c r="AG190" s="682"/>
      <c r="AH190" s="682"/>
      <c r="AI190" s="682"/>
      <c r="AJ190" s="683"/>
      <c r="AL190" s="729"/>
      <c r="AM190" s="729"/>
      <c r="AN190" s="729"/>
      <c r="AO190" s="729"/>
    </row>
    <row r="191" spans="1:42" s="335" customFormat="1" ht="31.5" hidden="1" customHeight="1">
      <c r="A191" s="2"/>
      <c r="B191" s="396"/>
      <c r="C191" s="397"/>
      <c r="D191" s="397"/>
      <c r="E191" s="397"/>
      <c r="F191" s="397"/>
      <c r="G191" s="397"/>
      <c r="H191" s="397"/>
      <c r="I191" s="397"/>
      <c r="J191" s="397"/>
      <c r="K191" s="397"/>
      <c r="L191" s="397"/>
      <c r="M191" s="398"/>
      <c r="N191" s="774" t="s">
        <v>103</v>
      </c>
      <c r="O191" s="775"/>
      <c r="P191" s="775"/>
      <c r="Q191" s="775"/>
      <c r="R191" s="775"/>
      <c r="S191" s="775"/>
      <c r="T191" s="667" t="s">
        <v>1079</v>
      </c>
      <c r="U191" s="668"/>
      <c r="V191" s="668"/>
      <c r="W191" s="668"/>
      <c r="X191" s="668"/>
      <c r="Y191" s="668"/>
      <c r="Z191" s="668"/>
      <c r="AA191" s="668"/>
      <c r="AB191" s="668"/>
      <c r="AC191" s="668"/>
      <c r="AD191" s="668"/>
      <c r="AE191" s="668"/>
      <c r="AF191" s="668"/>
      <c r="AG191" s="669"/>
      <c r="AH191" s="676"/>
      <c r="AI191" s="677"/>
      <c r="AJ191" s="678"/>
      <c r="AL191" s="347" t="str">
        <f>IF(AH191="","未記入","")</f>
        <v>未記入</v>
      </c>
      <c r="AM191" s="347"/>
      <c r="AN191" s="347"/>
      <c r="AO191" s="347"/>
      <c r="AP191" s="72"/>
    </row>
    <row r="192" spans="1:42" s="335" customFormat="1" ht="31.5" hidden="1" customHeight="1">
      <c r="A192" s="2"/>
      <c r="B192" s="396"/>
      <c r="C192" s="397"/>
      <c r="D192" s="397"/>
      <c r="E192" s="397"/>
      <c r="F192" s="397"/>
      <c r="G192" s="397"/>
      <c r="H192" s="397"/>
      <c r="I192" s="397"/>
      <c r="J192" s="397"/>
      <c r="K192" s="397"/>
      <c r="L192" s="397"/>
      <c r="M192" s="398"/>
      <c r="N192" s="776"/>
      <c r="O192" s="777"/>
      <c r="P192" s="777"/>
      <c r="Q192" s="777"/>
      <c r="R192" s="777"/>
      <c r="S192" s="777"/>
      <c r="T192" s="670" t="s">
        <v>1080</v>
      </c>
      <c r="U192" s="671"/>
      <c r="V192" s="671"/>
      <c r="W192" s="671"/>
      <c r="X192" s="671"/>
      <c r="Y192" s="671"/>
      <c r="Z192" s="671"/>
      <c r="AA192" s="671"/>
      <c r="AB192" s="671"/>
      <c r="AC192" s="671"/>
      <c r="AD192" s="671"/>
      <c r="AE192" s="671"/>
      <c r="AF192" s="671"/>
      <c r="AG192" s="672"/>
      <c r="AH192" s="673"/>
      <c r="AI192" s="674"/>
      <c r="AJ192" s="675"/>
      <c r="AL192" s="347" t="str">
        <f>IF(AH192="","未記入","")</f>
        <v>未記入</v>
      </c>
      <c r="AM192" s="347"/>
      <c r="AN192" s="347"/>
      <c r="AO192" s="347"/>
    </row>
    <row r="193" spans="1:42" s="335" customFormat="1" ht="21" hidden="1" customHeight="1">
      <c r="A193" s="2"/>
      <c r="B193" s="396"/>
      <c r="C193" s="397"/>
      <c r="D193" s="397"/>
      <c r="E193" s="397"/>
      <c r="F193" s="397"/>
      <c r="G193" s="397"/>
      <c r="H193" s="397"/>
      <c r="I193" s="397"/>
      <c r="J193" s="397"/>
      <c r="K193" s="397"/>
      <c r="L193" s="397"/>
      <c r="M193" s="398"/>
      <c r="N193" s="778" t="s">
        <v>37</v>
      </c>
      <c r="O193" s="779"/>
      <c r="P193" s="779"/>
      <c r="Q193" s="779"/>
      <c r="R193" s="779"/>
      <c r="S193" s="780"/>
      <c r="T193" s="781"/>
      <c r="U193" s="781"/>
      <c r="V193" s="781"/>
      <c r="W193" s="781"/>
      <c r="X193" s="781"/>
      <c r="Y193" s="781"/>
      <c r="Z193" s="781"/>
      <c r="AA193" s="781"/>
      <c r="AB193" s="781"/>
      <c r="AC193" s="781"/>
      <c r="AD193" s="781"/>
      <c r="AE193" s="781"/>
      <c r="AF193" s="781"/>
      <c r="AG193" s="781"/>
      <c r="AH193" s="781"/>
      <c r="AI193" s="781"/>
      <c r="AJ193" s="782"/>
      <c r="AL193" s="726"/>
      <c r="AM193" s="726"/>
      <c r="AN193" s="726"/>
      <c r="AO193" s="726"/>
    </row>
    <row r="194" spans="1:42" s="335" customFormat="1" ht="21" hidden="1" customHeight="1">
      <c r="A194" s="2"/>
      <c r="B194" s="396"/>
      <c r="C194" s="397"/>
      <c r="D194" s="397"/>
      <c r="E194" s="397"/>
      <c r="F194" s="397"/>
      <c r="G194" s="397"/>
      <c r="H194" s="397"/>
      <c r="I194" s="397"/>
      <c r="J194" s="397"/>
      <c r="K194" s="397"/>
      <c r="L194" s="397"/>
      <c r="M194" s="398"/>
      <c r="N194" s="679" t="s">
        <v>101</v>
      </c>
      <c r="O194" s="680"/>
      <c r="P194" s="680"/>
      <c r="Q194" s="680"/>
      <c r="R194" s="680"/>
      <c r="S194" s="681"/>
      <c r="T194" s="682"/>
      <c r="U194" s="682"/>
      <c r="V194" s="682"/>
      <c r="W194" s="682"/>
      <c r="X194" s="682"/>
      <c r="Y194" s="682"/>
      <c r="Z194" s="682"/>
      <c r="AA194" s="682"/>
      <c r="AB194" s="682"/>
      <c r="AC194" s="682"/>
      <c r="AD194" s="682"/>
      <c r="AE194" s="682"/>
      <c r="AF194" s="682"/>
      <c r="AG194" s="682"/>
      <c r="AH194" s="682"/>
      <c r="AI194" s="682"/>
      <c r="AJ194" s="683"/>
      <c r="AL194" s="729"/>
      <c r="AM194" s="729"/>
      <c r="AN194" s="729"/>
      <c r="AO194" s="729"/>
    </row>
    <row r="195" spans="1:42" s="335" customFormat="1" ht="21" hidden="1" customHeight="1">
      <c r="A195" s="2"/>
      <c r="B195" s="396"/>
      <c r="C195" s="397"/>
      <c r="D195" s="397"/>
      <c r="E195" s="397"/>
      <c r="F195" s="397"/>
      <c r="G195" s="397"/>
      <c r="H195" s="397"/>
      <c r="I195" s="397"/>
      <c r="J195" s="397"/>
      <c r="K195" s="397"/>
      <c r="L195" s="397"/>
      <c r="M195" s="398"/>
      <c r="N195" s="679" t="s">
        <v>102</v>
      </c>
      <c r="O195" s="680"/>
      <c r="P195" s="680"/>
      <c r="Q195" s="680"/>
      <c r="R195" s="680"/>
      <c r="S195" s="681"/>
      <c r="T195" s="682"/>
      <c r="U195" s="682"/>
      <c r="V195" s="682"/>
      <c r="W195" s="682"/>
      <c r="X195" s="682"/>
      <c r="Y195" s="682"/>
      <c r="Z195" s="682"/>
      <c r="AA195" s="682"/>
      <c r="AB195" s="682"/>
      <c r="AC195" s="682"/>
      <c r="AD195" s="682"/>
      <c r="AE195" s="682"/>
      <c r="AF195" s="682"/>
      <c r="AG195" s="682"/>
      <c r="AH195" s="682"/>
      <c r="AI195" s="682"/>
      <c r="AJ195" s="683"/>
      <c r="AL195" s="729"/>
      <c r="AM195" s="729"/>
      <c r="AN195" s="729"/>
      <c r="AO195" s="729"/>
    </row>
    <row r="196" spans="1:42" s="335" customFormat="1" ht="21" hidden="1" customHeight="1">
      <c r="A196" s="2"/>
      <c r="B196" s="396"/>
      <c r="C196" s="397"/>
      <c r="D196" s="397"/>
      <c r="E196" s="397"/>
      <c r="F196" s="397"/>
      <c r="G196" s="397"/>
      <c r="H196" s="397"/>
      <c r="I196" s="397"/>
      <c r="J196" s="397"/>
      <c r="K196" s="397"/>
      <c r="L196" s="397"/>
      <c r="M196" s="398"/>
      <c r="N196" s="679" t="s">
        <v>600</v>
      </c>
      <c r="O196" s="680"/>
      <c r="P196" s="680"/>
      <c r="Q196" s="680"/>
      <c r="R196" s="680"/>
      <c r="S196" s="681"/>
      <c r="T196" s="682"/>
      <c r="U196" s="682"/>
      <c r="V196" s="682"/>
      <c r="W196" s="682"/>
      <c r="X196" s="682"/>
      <c r="Y196" s="682"/>
      <c r="Z196" s="682"/>
      <c r="AA196" s="682"/>
      <c r="AB196" s="682"/>
      <c r="AC196" s="682"/>
      <c r="AD196" s="682"/>
      <c r="AE196" s="682"/>
      <c r="AF196" s="682"/>
      <c r="AG196" s="682"/>
      <c r="AH196" s="682"/>
      <c r="AI196" s="682"/>
      <c r="AJ196" s="683"/>
      <c r="AL196" s="729"/>
      <c r="AM196" s="729"/>
      <c r="AN196" s="729"/>
      <c r="AO196" s="729"/>
    </row>
    <row r="197" spans="1:42" s="335" customFormat="1" ht="31.5" hidden="1" customHeight="1">
      <c r="A197" s="2"/>
      <c r="B197" s="396"/>
      <c r="C197" s="397"/>
      <c r="D197" s="397"/>
      <c r="E197" s="397"/>
      <c r="F197" s="397"/>
      <c r="G197" s="397"/>
      <c r="H197" s="397"/>
      <c r="I197" s="397"/>
      <c r="J197" s="397"/>
      <c r="K197" s="397"/>
      <c r="L197" s="397"/>
      <c r="M197" s="398"/>
      <c r="N197" s="774" t="s">
        <v>103</v>
      </c>
      <c r="O197" s="775"/>
      <c r="P197" s="775"/>
      <c r="Q197" s="775"/>
      <c r="R197" s="775"/>
      <c r="S197" s="775"/>
      <c r="T197" s="667" t="s">
        <v>1079</v>
      </c>
      <c r="U197" s="668"/>
      <c r="V197" s="668"/>
      <c r="W197" s="668"/>
      <c r="X197" s="668"/>
      <c r="Y197" s="668"/>
      <c r="Z197" s="668"/>
      <c r="AA197" s="668"/>
      <c r="AB197" s="668"/>
      <c r="AC197" s="668"/>
      <c r="AD197" s="668"/>
      <c r="AE197" s="668"/>
      <c r="AF197" s="668"/>
      <c r="AG197" s="669"/>
      <c r="AH197" s="676"/>
      <c r="AI197" s="677"/>
      <c r="AJ197" s="678"/>
      <c r="AL197" s="347" t="str">
        <f>IF(AH197="","未記入","")</f>
        <v>未記入</v>
      </c>
      <c r="AM197" s="347"/>
      <c r="AN197" s="347"/>
      <c r="AO197" s="347"/>
      <c r="AP197" s="72"/>
    </row>
    <row r="198" spans="1:42" s="335" customFormat="1" ht="31.5" hidden="1" customHeight="1">
      <c r="A198" s="2"/>
      <c r="B198" s="396"/>
      <c r="C198" s="397"/>
      <c r="D198" s="397"/>
      <c r="E198" s="397"/>
      <c r="F198" s="397"/>
      <c r="G198" s="397"/>
      <c r="H198" s="397"/>
      <c r="I198" s="397"/>
      <c r="J198" s="397"/>
      <c r="K198" s="397"/>
      <c r="L198" s="397"/>
      <c r="M198" s="398"/>
      <c r="N198" s="776"/>
      <c r="O198" s="777"/>
      <c r="P198" s="777"/>
      <c r="Q198" s="777"/>
      <c r="R198" s="777"/>
      <c r="S198" s="777"/>
      <c r="T198" s="670" t="s">
        <v>1080</v>
      </c>
      <c r="U198" s="671"/>
      <c r="V198" s="671"/>
      <c r="W198" s="671"/>
      <c r="X198" s="671"/>
      <c r="Y198" s="671"/>
      <c r="Z198" s="671"/>
      <c r="AA198" s="671"/>
      <c r="AB198" s="671"/>
      <c r="AC198" s="671"/>
      <c r="AD198" s="671"/>
      <c r="AE198" s="671"/>
      <c r="AF198" s="671"/>
      <c r="AG198" s="672"/>
      <c r="AH198" s="673"/>
      <c r="AI198" s="674"/>
      <c r="AJ198" s="675"/>
      <c r="AL198" s="347" t="str">
        <f>IF(AH198="","未記入","")</f>
        <v>未記入</v>
      </c>
      <c r="AM198" s="347"/>
      <c r="AN198" s="347"/>
      <c r="AO198" s="347"/>
    </row>
    <row r="199" spans="1:42" s="335" customFormat="1" ht="21" hidden="1" customHeight="1">
      <c r="A199" s="2"/>
      <c r="B199" s="396"/>
      <c r="C199" s="397"/>
      <c r="D199" s="397"/>
      <c r="E199" s="397"/>
      <c r="F199" s="397"/>
      <c r="G199" s="397"/>
      <c r="H199" s="397"/>
      <c r="I199" s="397"/>
      <c r="J199" s="397"/>
      <c r="K199" s="397"/>
      <c r="L199" s="397"/>
      <c r="M199" s="398"/>
      <c r="N199" s="778" t="s">
        <v>37</v>
      </c>
      <c r="O199" s="779"/>
      <c r="P199" s="779"/>
      <c r="Q199" s="779"/>
      <c r="R199" s="779"/>
      <c r="S199" s="780"/>
      <c r="T199" s="781"/>
      <c r="U199" s="781"/>
      <c r="V199" s="781"/>
      <c r="W199" s="781"/>
      <c r="X199" s="781"/>
      <c r="Y199" s="781"/>
      <c r="Z199" s="781"/>
      <c r="AA199" s="781"/>
      <c r="AB199" s="781"/>
      <c r="AC199" s="781"/>
      <c r="AD199" s="781"/>
      <c r="AE199" s="781"/>
      <c r="AF199" s="781"/>
      <c r="AG199" s="781"/>
      <c r="AH199" s="781"/>
      <c r="AI199" s="781"/>
      <c r="AJ199" s="782"/>
      <c r="AL199" s="726"/>
      <c r="AM199" s="726"/>
      <c r="AN199" s="726"/>
      <c r="AO199" s="726"/>
    </row>
    <row r="200" spans="1:42" s="335" customFormat="1" ht="21" hidden="1" customHeight="1">
      <c r="A200" s="2"/>
      <c r="B200" s="396"/>
      <c r="C200" s="397"/>
      <c r="D200" s="397"/>
      <c r="E200" s="397"/>
      <c r="F200" s="397"/>
      <c r="G200" s="397"/>
      <c r="H200" s="397"/>
      <c r="I200" s="397"/>
      <c r="J200" s="397"/>
      <c r="K200" s="397"/>
      <c r="L200" s="397"/>
      <c r="M200" s="398"/>
      <c r="N200" s="679" t="s">
        <v>101</v>
      </c>
      <c r="O200" s="680"/>
      <c r="P200" s="680"/>
      <c r="Q200" s="680"/>
      <c r="R200" s="680"/>
      <c r="S200" s="681"/>
      <c r="T200" s="682"/>
      <c r="U200" s="682"/>
      <c r="V200" s="682"/>
      <c r="W200" s="682"/>
      <c r="X200" s="682"/>
      <c r="Y200" s="682"/>
      <c r="Z200" s="682"/>
      <c r="AA200" s="682"/>
      <c r="AB200" s="682"/>
      <c r="AC200" s="682"/>
      <c r="AD200" s="682"/>
      <c r="AE200" s="682"/>
      <c r="AF200" s="682"/>
      <c r="AG200" s="682"/>
      <c r="AH200" s="682"/>
      <c r="AI200" s="682"/>
      <c r="AJ200" s="683"/>
      <c r="AL200" s="729"/>
      <c r="AM200" s="729"/>
      <c r="AN200" s="729"/>
      <c r="AO200" s="729"/>
    </row>
    <row r="201" spans="1:42" s="335" customFormat="1" ht="21" hidden="1" customHeight="1">
      <c r="A201" s="2"/>
      <c r="B201" s="396"/>
      <c r="C201" s="397"/>
      <c r="D201" s="397"/>
      <c r="E201" s="397"/>
      <c r="F201" s="397"/>
      <c r="G201" s="397"/>
      <c r="H201" s="397"/>
      <c r="I201" s="397"/>
      <c r="J201" s="397"/>
      <c r="K201" s="397"/>
      <c r="L201" s="397"/>
      <c r="M201" s="398"/>
      <c r="N201" s="679" t="s">
        <v>102</v>
      </c>
      <c r="O201" s="680"/>
      <c r="P201" s="680"/>
      <c r="Q201" s="680"/>
      <c r="R201" s="680"/>
      <c r="S201" s="681"/>
      <c r="T201" s="682"/>
      <c r="U201" s="682"/>
      <c r="V201" s="682"/>
      <c r="W201" s="682"/>
      <c r="X201" s="682"/>
      <c r="Y201" s="682"/>
      <c r="Z201" s="682"/>
      <c r="AA201" s="682"/>
      <c r="AB201" s="682"/>
      <c r="AC201" s="682"/>
      <c r="AD201" s="682"/>
      <c r="AE201" s="682"/>
      <c r="AF201" s="682"/>
      <c r="AG201" s="682"/>
      <c r="AH201" s="682"/>
      <c r="AI201" s="682"/>
      <c r="AJ201" s="683"/>
      <c r="AL201" s="729"/>
      <c r="AM201" s="729"/>
      <c r="AN201" s="729"/>
      <c r="AO201" s="729"/>
    </row>
    <row r="202" spans="1:42" s="335" customFormat="1" ht="21" hidden="1" customHeight="1">
      <c r="A202" s="2"/>
      <c r="B202" s="396"/>
      <c r="C202" s="397"/>
      <c r="D202" s="397"/>
      <c r="E202" s="397"/>
      <c r="F202" s="397"/>
      <c r="G202" s="397"/>
      <c r="H202" s="397"/>
      <c r="I202" s="397"/>
      <c r="J202" s="397"/>
      <c r="K202" s="397"/>
      <c r="L202" s="397"/>
      <c r="M202" s="398"/>
      <c r="N202" s="679" t="s">
        <v>600</v>
      </c>
      <c r="O202" s="680"/>
      <c r="P202" s="680"/>
      <c r="Q202" s="680"/>
      <c r="R202" s="680"/>
      <c r="S202" s="681"/>
      <c r="T202" s="682"/>
      <c r="U202" s="682"/>
      <c r="V202" s="682"/>
      <c r="W202" s="682"/>
      <c r="X202" s="682"/>
      <c r="Y202" s="682"/>
      <c r="Z202" s="682"/>
      <c r="AA202" s="682"/>
      <c r="AB202" s="682"/>
      <c r="AC202" s="682"/>
      <c r="AD202" s="682"/>
      <c r="AE202" s="682"/>
      <c r="AF202" s="682"/>
      <c r="AG202" s="682"/>
      <c r="AH202" s="682"/>
      <c r="AI202" s="682"/>
      <c r="AJ202" s="683"/>
      <c r="AL202" s="729"/>
      <c r="AM202" s="729"/>
      <c r="AN202" s="729"/>
      <c r="AO202" s="729"/>
    </row>
    <row r="203" spans="1:42" s="335" customFormat="1" ht="31.5" hidden="1" customHeight="1">
      <c r="A203" s="2"/>
      <c r="B203" s="396"/>
      <c r="C203" s="397"/>
      <c r="D203" s="397"/>
      <c r="E203" s="397"/>
      <c r="F203" s="397"/>
      <c r="G203" s="397"/>
      <c r="H203" s="397"/>
      <c r="I203" s="397"/>
      <c r="J203" s="397"/>
      <c r="K203" s="397"/>
      <c r="L203" s="397"/>
      <c r="M203" s="398"/>
      <c r="N203" s="774" t="s">
        <v>103</v>
      </c>
      <c r="O203" s="775"/>
      <c r="P203" s="775"/>
      <c r="Q203" s="775"/>
      <c r="R203" s="775"/>
      <c r="S203" s="775"/>
      <c r="T203" s="667" t="s">
        <v>1079</v>
      </c>
      <c r="U203" s="668"/>
      <c r="V203" s="668"/>
      <c r="W203" s="668"/>
      <c r="X203" s="668"/>
      <c r="Y203" s="668"/>
      <c r="Z203" s="668"/>
      <c r="AA203" s="668"/>
      <c r="AB203" s="668"/>
      <c r="AC203" s="668"/>
      <c r="AD203" s="668"/>
      <c r="AE203" s="668"/>
      <c r="AF203" s="668"/>
      <c r="AG203" s="669"/>
      <c r="AH203" s="676"/>
      <c r="AI203" s="677"/>
      <c r="AJ203" s="678"/>
      <c r="AL203" s="347" t="str">
        <f>IF(AH203="","未記入","")</f>
        <v>未記入</v>
      </c>
      <c r="AM203" s="347"/>
      <c r="AN203" s="347"/>
      <c r="AO203" s="347"/>
      <c r="AP203" s="72"/>
    </row>
    <row r="204" spans="1:42" s="335" customFormat="1" ht="31.5" hidden="1" customHeight="1">
      <c r="A204" s="2"/>
      <c r="B204" s="393"/>
      <c r="C204" s="394"/>
      <c r="D204" s="394"/>
      <c r="E204" s="394"/>
      <c r="F204" s="394"/>
      <c r="G204" s="394"/>
      <c r="H204" s="394"/>
      <c r="I204" s="394"/>
      <c r="J204" s="394"/>
      <c r="K204" s="394"/>
      <c r="L204" s="394"/>
      <c r="M204" s="395"/>
      <c r="N204" s="776"/>
      <c r="O204" s="777"/>
      <c r="P204" s="777"/>
      <c r="Q204" s="777"/>
      <c r="R204" s="777"/>
      <c r="S204" s="777"/>
      <c r="T204" s="670" t="s">
        <v>1080</v>
      </c>
      <c r="U204" s="671"/>
      <c r="V204" s="671"/>
      <c r="W204" s="671"/>
      <c r="X204" s="671"/>
      <c r="Y204" s="671"/>
      <c r="Z204" s="671"/>
      <c r="AA204" s="671"/>
      <c r="AB204" s="671"/>
      <c r="AC204" s="671"/>
      <c r="AD204" s="671"/>
      <c r="AE204" s="671"/>
      <c r="AF204" s="671"/>
      <c r="AG204" s="672"/>
      <c r="AH204" s="673"/>
      <c r="AI204" s="674"/>
      <c r="AJ204" s="675"/>
      <c r="AL204" s="347" t="str">
        <f>IF(AH204="","未記入","")</f>
        <v>未記入</v>
      </c>
      <c r="AM204" s="347"/>
      <c r="AN204" s="347"/>
      <c r="AO204" s="347"/>
    </row>
    <row r="205" spans="1:42" s="335" customFormat="1" ht="31.5" customHeight="1">
      <c r="A205" s="2"/>
      <c r="B205" s="649" t="s">
        <v>1078</v>
      </c>
      <c r="C205" s="650"/>
      <c r="D205" s="650"/>
      <c r="E205" s="650"/>
      <c r="F205" s="650"/>
      <c r="G205" s="650"/>
      <c r="H205" s="650"/>
      <c r="I205" s="650"/>
      <c r="J205" s="650"/>
      <c r="K205" s="650"/>
      <c r="L205" s="650"/>
      <c r="M205" s="651"/>
      <c r="N205" s="661"/>
      <c r="O205" s="662"/>
      <c r="P205" s="662"/>
      <c r="Q205" s="662"/>
      <c r="R205" s="662"/>
      <c r="S205" s="663"/>
      <c r="T205" s="664"/>
      <c r="U205" s="665"/>
      <c r="V205" s="665"/>
      <c r="W205" s="665"/>
      <c r="X205" s="665"/>
      <c r="Y205" s="665"/>
      <c r="Z205" s="665"/>
      <c r="AA205" s="665"/>
      <c r="AB205" s="665"/>
      <c r="AC205" s="665"/>
      <c r="AD205" s="665"/>
      <c r="AE205" s="665"/>
      <c r="AF205" s="665"/>
      <c r="AG205" s="665"/>
      <c r="AH205" s="665"/>
      <c r="AI205" s="665"/>
      <c r="AJ205" s="666"/>
      <c r="AL205" s="334"/>
      <c r="AM205" s="334"/>
      <c r="AN205" s="334"/>
      <c r="AO205" s="334"/>
    </row>
    <row r="206" spans="1:42" s="335" customFormat="1" ht="31.5" customHeight="1">
      <c r="A206" s="2"/>
      <c r="B206" s="652"/>
      <c r="C206" s="653"/>
      <c r="D206" s="653"/>
      <c r="E206" s="653"/>
      <c r="F206" s="653"/>
      <c r="G206" s="653"/>
      <c r="H206" s="653"/>
      <c r="I206" s="653"/>
      <c r="J206" s="653"/>
      <c r="K206" s="653"/>
      <c r="L206" s="653"/>
      <c r="M206" s="654"/>
      <c r="N206" s="658" t="s">
        <v>1081</v>
      </c>
      <c r="O206" s="659"/>
      <c r="P206" s="659"/>
      <c r="Q206" s="659"/>
      <c r="R206" s="659"/>
      <c r="S206" s="660"/>
      <c r="T206" s="664"/>
      <c r="U206" s="665"/>
      <c r="V206" s="665"/>
      <c r="W206" s="665"/>
      <c r="X206" s="665"/>
      <c r="Y206" s="665"/>
      <c r="Z206" s="665"/>
      <c r="AA206" s="665"/>
      <c r="AB206" s="665"/>
      <c r="AC206" s="665"/>
      <c r="AD206" s="665"/>
      <c r="AE206" s="665"/>
      <c r="AF206" s="665"/>
      <c r="AG206" s="665"/>
      <c r="AH206" s="665"/>
      <c r="AI206" s="665"/>
      <c r="AJ206" s="666"/>
      <c r="AL206" s="334"/>
      <c r="AM206" s="334"/>
      <c r="AN206" s="334"/>
      <c r="AO206" s="334"/>
    </row>
    <row r="207" spans="1:42" s="335" customFormat="1" ht="31.5" customHeight="1">
      <c r="A207" s="2"/>
      <c r="B207" s="655"/>
      <c r="C207" s="656"/>
      <c r="D207" s="656"/>
      <c r="E207" s="656"/>
      <c r="F207" s="656"/>
      <c r="G207" s="656"/>
      <c r="H207" s="656"/>
      <c r="I207" s="656"/>
      <c r="J207" s="656"/>
      <c r="K207" s="656"/>
      <c r="L207" s="656"/>
      <c r="M207" s="657"/>
      <c r="N207" s="658" t="s">
        <v>1082</v>
      </c>
      <c r="O207" s="659"/>
      <c r="P207" s="659"/>
      <c r="Q207" s="659"/>
      <c r="R207" s="659"/>
      <c r="S207" s="660"/>
      <c r="T207" s="664"/>
      <c r="U207" s="665"/>
      <c r="V207" s="665"/>
      <c r="W207" s="665"/>
      <c r="X207" s="665"/>
      <c r="Y207" s="665"/>
      <c r="Z207" s="665"/>
      <c r="AA207" s="665"/>
      <c r="AB207" s="665"/>
      <c r="AC207" s="665"/>
      <c r="AD207" s="665"/>
      <c r="AE207" s="665"/>
      <c r="AF207" s="665"/>
      <c r="AG207" s="665"/>
      <c r="AH207" s="665"/>
      <c r="AI207" s="665"/>
      <c r="AJ207" s="666"/>
      <c r="AL207" s="334"/>
      <c r="AM207" s="334"/>
      <c r="AN207" s="334"/>
      <c r="AO207" s="334"/>
    </row>
    <row r="208" spans="1:42" ht="21" customHeight="1">
      <c r="B208" s="369" t="s">
        <v>104</v>
      </c>
      <c r="C208" s="370"/>
      <c r="D208" s="370"/>
      <c r="E208" s="370"/>
      <c r="F208" s="370"/>
      <c r="G208" s="370"/>
      <c r="H208" s="370"/>
      <c r="I208" s="370"/>
      <c r="J208" s="370"/>
      <c r="K208" s="370"/>
      <c r="L208" s="370"/>
      <c r="M208" s="371"/>
      <c r="N208" s="641" t="s">
        <v>37</v>
      </c>
      <c r="O208" s="642"/>
      <c r="P208" s="642"/>
      <c r="Q208" s="642"/>
      <c r="R208" s="642"/>
      <c r="S208" s="738"/>
      <c r="T208" s="771" t="s">
        <v>973</v>
      </c>
      <c r="U208" s="771"/>
      <c r="V208" s="771"/>
      <c r="W208" s="771"/>
      <c r="X208" s="771"/>
      <c r="Y208" s="771"/>
      <c r="Z208" s="771"/>
      <c r="AA208" s="771"/>
      <c r="AB208" s="771"/>
      <c r="AC208" s="771"/>
      <c r="AD208" s="771"/>
      <c r="AE208" s="771"/>
      <c r="AF208" s="771"/>
      <c r="AG208" s="771"/>
      <c r="AH208" s="771"/>
      <c r="AI208" s="771"/>
      <c r="AJ208" s="772"/>
      <c r="AL208" s="729"/>
      <c r="AM208" s="729"/>
      <c r="AN208" s="729"/>
      <c r="AO208" s="729"/>
    </row>
    <row r="209" spans="1:41" ht="21" customHeight="1">
      <c r="B209" s="773"/>
      <c r="C209" s="764"/>
      <c r="D209" s="764"/>
      <c r="E209" s="764"/>
      <c r="F209" s="764"/>
      <c r="G209" s="764"/>
      <c r="H209" s="764"/>
      <c r="I209" s="764"/>
      <c r="J209" s="764"/>
      <c r="K209" s="764"/>
      <c r="L209" s="764"/>
      <c r="M209" s="765"/>
      <c r="N209" s="641" t="s">
        <v>101</v>
      </c>
      <c r="O209" s="642"/>
      <c r="P209" s="642"/>
      <c r="Q209" s="642"/>
      <c r="R209" s="642"/>
      <c r="S209" s="738"/>
      <c r="T209" s="771" t="s">
        <v>974</v>
      </c>
      <c r="U209" s="771"/>
      <c r="V209" s="771"/>
      <c r="W209" s="771"/>
      <c r="X209" s="771"/>
      <c r="Y209" s="771"/>
      <c r="Z209" s="771"/>
      <c r="AA209" s="771"/>
      <c r="AB209" s="771"/>
      <c r="AC209" s="771"/>
      <c r="AD209" s="771"/>
      <c r="AE209" s="771"/>
      <c r="AF209" s="771"/>
      <c r="AG209" s="771"/>
      <c r="AH209" s="771"/>
      <c r="AI209" s="771"/>
      <c r="AJ209" s="772"/>
      <c r="AL209" s="729"/>
      <c r="AM209" s="729"/>
      <c r="AN209" s="729"/>
      <c r="AO209" s="729"/>
    </row>
    <row r="210" spans="1:41" ht="21" customHeight="1">
      <c r="B210" s="773"/>
      <c r="C210" s="764"/>
      <c r="D210" s="764"/>
      <c r="E210" s="764"/>
      <c r="F210" s="764"/>
      <c r="G210" s="764"/>
      <c r="H210" s="764"/>
      <c r="I210" s="764"/>
      <c r="J210" s="764"/>
      <c r="K210" s="764"/>
      <c r="L210" s="764"/>
      <c r="M210" s="765"/>
      <c r="N210" s="750" t="s">
        <v>103</v>
      </c>
      <c r="O210" s="751"/>
      <c r="P210" s="751"/>
      <c r="Q210" s="751"/>
      <c r="R210" s="751"/>
      <c r="S210" s="751"/>
      <c r="T210" s="496" t="s">
        <v>975</v>
      </c>
      <c r="U210" s="497"/>
      <c r="V210" s="497"/>
      <c r="W210" s="497"/>
      <c r="X210" s="497"/>
      <c r="Y210" s="497"/>
      <c r="Z210" s="497"/>
      <c r="AA210" s="497"/>
      <c r="AB210" s="497"/>
      <c r="AC210" s="497"/>
      <c r="AD210" s="497"/>
      <c r="AE210" s="68"/>
      <c r="AF210" s="68"/>
      <c r="AG210" s="68"/>
      <c r="AH210" s="68"/>
      <c r="AI210" s="68"/>
      <c r="AJ210" s="198"/>
      <c r="AL210" s="729"/>
      <c r="AM210" s="729"/>
      <c r="AN210" s="729"/>
      <c r="AO210" s="729"/>
    </row>
    <row r="211" spans="1:41" ht="21" customHeight="1" thickBot="1">
      <c r="B211" s="773"/>
      <c r="C211" s="764"/>
      <c r="D211" s="764"/>
      <c r="E211" s="764"/>
      <c r="F211" s="764"/>
      <c r="G211" s="764"/>
      <c r="H211" s="764"/>
      <c r="I211" s="764"/>
      <c r="J211" s="764"/>
      <c r="K211" s="764"/>
      <c r="L211" s="764"/>
      <c r="M211" s="765"/>
      <c r="N211" s="752"/>
      <c r="O211" s="753"/>
      <c r="P211" s="753"/>
      <c r="Q211" s="753"/>
      <c r="R211" s="753"/>
      <c r="S211" s="753"/>
      <c r="T211" s="734" t="s">
        <v>302</v>
      </c>
      <c r="U211" s="735"/>
      <c r="V211" s="735"/>
      <c r="W211" s="735"/>
      <c r="X211" s="735"/>
      <c r="Y211" s="735"/>
      <c r="Z211" s="736" t="s">
        <v>972</v>
      </c>
      <c r="AA211" s="736"/>
      <c r="AB211" s="736"/>
      <c r="AC211" s="736"/>
      <c r="AD211" s="736"/>
      <c r="AE211" s="736"/>
      <c r="AF211" s="736"/>
      <c r="AG211" s="736"/>
      <c r="AH211" s="736"/>
      <c r="AI211" s="736"/>
      <c r="AJ211" s="737"/>
      <c r="AL211" s="347" t="str">
        <f>IF(COUNTIF(T210,"*その他*")=1,IF(Z211="","未記入",""),"")</f>
        <v/>
      </c>
      <c r="AM211" s="347"/>
      <c r="AN211" s="347"/>
      <c r="AO211" s="347"/>
    </row>
    <row r="212" spans="1:41" s="246" customFormat="1" ht="21" hidden="1" customHeight="1">
      <c r="A212" s="2"/>
      <c r="B212" s="773"/>
      <c r="C212" s="764"/>
      <c r="D212" s="764"/>
      <c r="E212" s="764"/>
      <c r="F212" s="764"/>
      <c r="G212" s="764"/>
      <c r="H212" s="764"/>
      <c r="I212" s="764"/>
      <c r="J212" s="764"/>
      <c r="K212" s="764"/>
      <c r="L212" s="764"/>
      <c r="M212" s="765"/>
      <c r="N212" s="641" t="s">
        <v>37</v>
      </c>
      <c r="O212" s="642"/>
      <c r="P212" s="642"/>
      <c r="Q212" s="642"/>
      <c r="R212" s="642"/>
      <c r="S212" s="738"/>
      <c r="T212" s="771"/>
      <c r="U212" s="771"/>
      <c r="V212" s="771"/>
      <c r="W212" s="771"/>
      <c r="X212" s="771"/>
      <c r="Y212" s="771"/>
      <c r="Z212" s="771"/>
      <c r="AA212" s="771"/>
      <c r="AB212" s="771"/>
      <c r="AC212" s="771"/>
      <c r="AD212" s="771"/>
      <c r="AE212" s="771"/>
      <c r="AF212" s="771"/>
      <c r="AG212" s="771"/>
      <c r="AH212" s="771"/>
      <c r="AI212" s="771"/>
      <c r="AJ212" s="772"/>
      <c r="AL212" s="729"/>
      <c r="AM212" s="729"/>
      <c r="AN212" s="729"/>
      <c r="AO212" s="729"/>
    </row>
    <row r="213" spans="1:41" s="246" customFormat="1" ht="21" hidden="1" customHeight="1">
      <c r="A213" s="2"/>
      <c r="B213" s="773"/>
      <c r="C213" s="764"/>
      <c r="D213" s="764"/>
      <c r="E213" s="764"/>
      <c r="F213" s="764"/>
      <c r="G213" s="764"/>
      <c r="H213" s="764"/>
      <c r="I213" s="764"/>
      <c r="J213" s="764"/>
      <c r="K213" s="764"/>
      <c r="L213" s="764"/>
      <c r="M213" s="765"/>
      <c r="N213" s="641" t="s">
        <v>101</v>
      </c>
      <c r="O213" s="642"/>
      <c r="P213" s="642"/>
      <c r="Q213" s="642"/>
      <c r="R213" s="642"/>
      <c r="S213" s="738"/>
      <c r="T213" s="771"/>
      <c r="U213" s="771"/>
      <c r="V213" s="771"/>
      <c r="W213" s="771"/>
      <c r="X213" s="771"/>
      <c r="Y213" s="771"/>
      <c r="Z213" s="771"/>
      <c r="AA213" s="771"/>
      <c r="AB213" s="771"/>
      <c r="AC213" s="771"/>
      <c r="AD213" s="771"/>
      <c r="AE213" s="771"/>
      <c r="AF213" s="771"/>
      <c r="AG213" s="771"/>
      <c r="AH213" s="771"/>
      <c r="AI213" s="771"/>
      <c r="AJ213" s="772"/>
      <c r="AL213" s="729"/>
      <c r="AM213" s="729"/>
      <c r="AN213" s="729"/>
      <c r="AO213" s="729"/>
    </row>
    <row r="214" spans="1:41" s="246" customFormat="1" ht="21" hidden="1" customHeight="1">
      <c r="A214" s="2"/>
      <c r="B214" s="773"/>
      <c r="C214" s="764"/>
      <c r="D214" s="764"/>
      <c r="E214" s="764"/>
      <c r="F214" s="764"/>
      <c r="G214" s="764"/>
      <c r="H214" s="764"/>
      <c r="I214" s="764"/>
      <c r="J214" s="764"/>
      <c r="K214" s="764"/>
      <c r="L214" s="764"/>
      <c r="M214" s="765"/>
      <c r="N214" s="750" t="s">
        <v>103</v>
      </c>
      <c r="O214" s="751"/>
      <c r="P214" s="751"/>
      <c r="Q214" s="751"/>
      <c r="R214" s="751"/>
      <c r="S214" s="751"/>
      <c r="T214" s="496"/>
      <c r="U214" s="497"/>
      <c r="V214" s="497"/>
      <c r="W214" s="497"/>
      <c r="X214" s="497"/>
      <c r="Y214" s="497"/>
      <c r="Z214" s="497"/>
      <c r="AA214" s="497"/>
      <c r="AB214" s="497"/>
      <c r="AC214" s="497"/>
      <c r="AD214" s="497"/>
      <c r="AE214" s="68"/>
      <c r="AF214" s="68"/>
      <c r="AG214" s="68"/>
      <c r="AH214" s="68"/>
      <c r="AI214" s="68"/>
      <c r="AJ214" s="198"/>
      <c r="AL214" s="729"/>
      <c r="AM214" s="729"/>
      <c r="AN214" s="729"/>
      <c r="AO214" s="729"/>
    </row>
    <row r="215" spans="1:41" s="246" customFormat="1" ht="21" hidden="1" customHeight="1" thickBot="1">
      <c r="A215" s="2"/>
      <c r="B215" s="773"/>
      <c r="C215" s="764"/>
      <c r="D215" s="764"/>
      <c r="E215" s="764"/>
      <c r="F215" s="764"/>
      <c r="G215" s="764"/>
      <c r="H215" s="764"/>
      <c r="I215" s="764"/>
      <c r="J215" s="764"/>
      <c r="K215" s="764"/>
      <c r="L215" s="764"/>
      <c r="M215" s="765"/>
      <c r="N215" s="752"/>
      <c r="O215" s="753"/>
      <c r="P215" s="753"/>
      <c r="Q215" s="753"/>
      <c r="R215" s="753"/>
      <c r="S215" s="753"/>
      <c r="T215" s="734" t="s">
        <v>302</v>
      </c>
      <c r="U215" s="735"/>
      <c r="V215" s="735"/>
      <c r="W215" s="735"/>
      <c r="X215" s="735"/>
      <c r="Y215" s="735"/>
      <c r="Z215" s="736"/>
      <c r="AA215" s="736"/>
      <c r="AB215" s="736"/>
      <c r="AC215" s="736"/>
      <c r="AD215" s="736"/>
      <c r="AE215" s="736"/>
      <c r="AF215" s="736"/>
      <c r="AG215" s="736"/>
      <c r="AH215" s="736"/>
      <c r="AI215" s="736"/>
      <c r="AJ215" s="737"/>
      <c r="AL215" s="347" t="str">
        <f>IF(COUNTIF(T214,"*その他*")=1,IF(Z215="","未記入",""),"")</f>
        <v/>
      </c>
      <c r="AM215" s="347"/>
      <c r="AN215" s="347"/>
      <c r="AO215" s="347"/>
    </row>
    <row r="216" spans="1:41" s="246" customFormat="1" ht="21" hidden="1" customHeight="1">
      <c r="A216" s="2"/>
      <c r="B216" s="773"/>
      <c r="C216" s="764"/>
      <c r="D216" s="764"/>
      <c r="E216" s="764"/>
      <c r="F216" s="764"/>
      <c r="G216" s="764"/>
      <c r="H216" s="764"/>
      <c r="I216" s="764"/>
      <c r="J216" s="764"/>
      <c r="K216" s="764"/>
      <c r="L216" s="764"/>
      <c r="M216" s="765"/>
      <c r="N216" s="641" t="s">
        <v>37</v>
      </c>
      <c r="O216" s="642"/>
      <c r="P216" s="642"/>
      <c r="Q216" s="642"/>
      <c r="R216" s="642"/>
      <c r="S216" s="738"/>
      <c r="T216" s="771"/>
      <c r="U216" s="771"/>
      <c r="V216" s="771"/>
      <c r="W216" s="771"/>
      <c r="X216" s="771"/>
      <c r="Y216" s="771"/>
      <c r="Z216" s="771"/>
      <c r="AA216" s="771"/>
      <c r="AB216" s="771"/>
      <c r="AC216" s="771"/>
      <c r="AD216" s="771"/>
      <c r="AE216" s="771"/>
      <c r="AF216" s="771"/>
      <c r="AG216" s="771"/>
      <c r="AH216" s="771"/>
      <c r="AI216" s="771"/>
      <c r="AJ216" s="772"/>
      <c r="AL216" s="729"/>
      <c r="AM216" s="729"/>
      <c r="AN216" s="729"/>
      <c r="AO216" s="729"/>
    </row>
    <row r="217" spans="1:41" s="246" customFormat="1" ht="21" hidden="1" customHeight="1">
      <c r="A217" s="2"/>
      <c r="B217" s="773"/>
      <c r="C217" s="764"/>
      <c r="D217" s="764"/>
      <c r="E217" s="764"/>
      <c r="F217" s="764"/>
      <c r="G217" s="764"/>
      <c r="H217" s="764"/>
      <c r="I217" s="764"/>
      <c r="J217" s="764"/>
      <c r="K217" s="764"/>
      <c r="L217" s="764"/>
      <c r="M217" s="765"/>
      <c r="N217" s="641" t="s">
        <v>101</v>
      </c>
      <c r="O217" s="642"/>
      <c r="P217" s="642"/>
      <c r="Q217" s="642"/>
      <c r="R217" s="642"/>
      <c r="S217" s="738"/>
      <c r="T217" s="771"/>
      <c r="U217" s="771"/>
      <c r="V217" s="771"/>
      <c r="W217" s="771"/>
      <c r="X217" s="771"/>
      <c r="Y217" s="771"/>
      <c r="Z217" s="771"/>
      <c r="AA217" s="771"/>
      <c r="AB217" s="771"/>
      <c r="AC217" s="771"/>
      <c r="AD217" s="771"/>
      <c r="AE217" s="771"/>
      <c r="AF217" s="771"/>
      <c r="AG217" s="771"/>
      <c r="AH217" s="771"/>
      <c r="AI217" s="771"/>
      <c r="AJ217" s="772"/>
      <c r="AL217" s="729"/>
      <c r="AM217" s="729"/>
      <c r="AN217" s="729"/>
      <c r="AO217" s="729"/>
    </row>
    <row r="218" spans="1:41" s="246" customFormat="1" ht="21" hidden="1" customHeight="1">
      <c r="A218" s="2"/>
      <c r="B218" s="773"/>
      <c r="C218" s="764"/>
      <c r="D218" s="764"/>
      <c r="E218" s="764"/>
      <c r="F218" s="764"/>
      <c r="G218" s="764"/>
      <c r="H218" s="764"/>
      <c r="I218" s="764"/>
      <c r="J218" s="764"/>
      <c r="K218" s="764"/>
      <c r="L218" s="764"/>
      <c r="M218" s="765"/>
      <c r="N218" s="750" t="s">
        <v>103</v>
      </c>
      <c r="O218" s="751"/>
      <c r="P218" s="751"/>
      <c r="Q218" s="751"/>
      <c r="R218" s="751"/>
      <c r="S218" s="751"/>
      <c r="T218" s="496"/>
      <c r="U218" s="497"/>
      <c r="V218" s="497"/>
      <c r="W218" s="497"/>
      <c r="X218" s="497"/>
      <c r="Y218" s="497"/>
      <c r="Z218" s="497"/>
      <c r="AA218" s="497"/>
      <c r="AB218" s="497"/>
      <c r="AC218" s="497"/>
      <c r="AD218" s="497"/>
      <c r="AE218" s="68"/>
      <c r="AF218" s="68"/>
      <c r="AG218" s="68"/>
      <c r="AH218" s="68"/>
      <c r="AI218" s="68"/>
      <c r="AJ218" s="198"/>
      <c r="AL218" s="729"/>
      <c r="AM218" s="729"/>
      <c r="AN218" s="729"/>
      <c r="AO218" s="729"/>
    </row>
    <row r="219" spans="1:41" s="246" customFormat="1" ht="21" hidden="1" customHeight="1" thickBot="1">
      <c r="A219" s="2"/>
      <c r="B219" s="773"/>
      <c r="C219" s="764"/>
      <c r="D219" s="764"/>
      <c r="E219" s="764"/>
      <c r="F219" s="764"/>
      <c r="G219" s="764"/>
      <c r="H219" s="764"/>
      <c r="I219" s="764"/>
      <c r="J219" s="764"/>
      <c r="K219" s="764"/>
      <c r="L219" s="764"/>
      <c r="M219" s="765"/>
      <c r="N219" s="752"/>
      <c r="O219" s="753"/>
      <c r="P219" s="753"/>
      <c r="Q219" s="753"/>
      <c r="R219" s="753"/>
      <c r="S219" s="753"/>
      <c r="T219" s="734" t="s">
        <v>302</v>
      </c>
      <c r="U219" s="735"/>
      <c r="V219" s="735"/>
      <c r="W219" s="735"/>
      <c r="X219" s="735"/>
      <c r="Y219" s="735"/>
      <c r="Z219" s="736"/>
      <c r="AA219" s="736"/>
      <c r="AB219" s="736"/>
      <c r="AC219" s="736"/>
      <c r="AD219" s="736"/>
      <c r="AE219" s="736"/>
      <c r="AF219" s="736"/>
      <c r="AG219" s="736"/>
      <c r="AH219" s="736"/>
      <c r="AI219" s="736"/>
      <c r="AJ219" s="737"/>
      <c r="AL219" s="347" t="str">
        <f>IF(COUNTIF(T218,"*その他*")=1,IF(Z219="","未記入",""),"")</f>
        <v/>
      </c>
      <c r="AM219" s="347"/>
      <c r="AN219" s="347"/>
      <c r="AO219" s="347"/>
    </row>
    <row r="220" spans="1:41" s="246" customFormat="1" ht="21" hidden="1" customHeight="1">
      <c r="A220" s="2"/>
      <c r="B220" s="773"/>
      <c r="C220" s="764"/>
      <c r="D220" s="764"/>
      <c r="E220" s="764"/>
      <c r="F220" s="764"/>
      <c r="G220" s="764"/>
      <c r="H220" s="764"/>
      <c r="I220" s="764"/>
      <c r="J220" s="764"/>
      <c r="K220" s="764"/>
      <c r="L220" s="764"/>
      <c r="M220" s="765"/>
      <c r="N220" s="641" t="s">
        <v>37</v>
      </c>
      <c r="O220" s="642"/>
      <c r="P220" s="642"/>
      <c r="Q220" s="642"/>
      <c r="R220" s="642"/>
      <c r="S220" s="738"/>
      <c r="T220" s="771"/>
      <c r="U220" s="771"/>
      <c r="V220" s="771"/>
      <c r="W220" s="771"/>
      <c r="X220" s="771"/>
      <c r="Y220" s="771"/>
      <c r="Z220" s="771"/>
      <c r="AA220" s="771"/>
      <c r="AB220" s="771"/>
      <c r="AC220" s="771"/>
      <c r="AD220" s="771"/>
      <c r="AE220" s="771"/>
      <c r="AF220" s="771"/>
      <c r="AG220" s="771"/>
      <c r="AH220" s="771"/>
      <c r="AI220" s="771"/>
      <c r="AJ220" s="772"/>
      <c r="AL220" s="729"/>
      <c r="AM220" s="729"/>
      <c r="AN220" s="729"/>
      <c r="AO220" s="729"/>
    </row>
    <row r="221" spans="1:41" s="246" customFormat="1" ht="21" hidden="1" customHeight="1">
      <c r="A221" s="2"/>
      <c r="B221" s="773"/>
      <c r="C221" s="764"/>
      <c r="D221" s="764"/>
      <c r="E221" s="764"/>
      <c r="F221" s="764"/>
      <c r="G221" s="764"/>
      <c r="H221" s="764"/>
      <c r="I221" s="764"/>
      <c r="J221" s="764"/>
      <c r="K221" s="764"/>
      <c r="L221" s="764"/>
      <c r="M221" s="765"/>
      <c r="N221" s="641" t="s">
        <v>101</v>
      </c>
      <c r="O221" s="642"/>
      <c r="P221" s="642"/>
      <c r="Q221" s="642"/>
      <c r="R221" s="642"/>
      <c r="S221" s="738"/>
      <c r="T221" s="771"/>
      <c r="U221" s="771"/>
      <c r="V221" s="771"/>
      <c r="W221" s="771"/>
      <c r="X221" s="771"/>
      <c r="Y221" s="771"/>
      <c r="Z221" s="771"/>
      <c r="AA221" s="771"/>
      <c r="AB221" s="771"/>
      <c r="AC221" s="771"/>
      <c r="AD221" s="771"/>
      <c r="AE221" s="771"/>
      <c r="AF221" s="771"/>
      <c r="AG221" s="771"/>
      <c r="AH221" s="771"/>
      <c r="AI221" s="771"/>
      <c r="AJ221" s="772"/>
      <c r="AL221" s="729"/>
      <c r="AM221" s="729"/>
      <c r="AN221" s="729"/>
      <c r="AO221" s="729"/>
    </row>
    <row r="222" spans="1:41" s="246" customFormat="1" ht="21" hidden="1" customHeight="1">
      <c r="A222" s="2"/>
      <c r="B222" s="773"/>
      <c r="C222" s="764"/>
      <c r="D222" s="764"/>
      <c r="E222" s="764"/>
      <c r="F222" s="764"/>
      <c r="G222" s="764"/>
      <c r="H222" s="764"/>
      <c r="I222" s="764"/>
      <c r="J222" s="764"/>
      <c r="K222" s="764"/>
      <c r="L222" s="764"/>
      <c r="M222" s="765"/>
      <c r="N222" s="750" t="s">
        <v>103</v>
      </c>
      <c r="O222" s="751"/>
      <c r="P222" s="751"/>
      <c r="Q222" s="751"/>
      <c r="R222" s="751"/>
      <c r="S222" s="751"/>
      <c r="T222" s="496"/>
      <c r="U222" s="497"/>
      <c r="V222" s="497"/>
      <c r="W222" s="497"/>
      <c r="X222" s="497"/>
      <c r="Y222" s="497"/>
      <c r="Z222" s="497"/>
      <c r="AA222" s="497"/>
      <c r="AB222" s="497"/>
      <c r="AC222" s="497"/>
      <c r="AD222" s="497"/>
      <c r="AE222" s="68"/>
      <c r="AF222" s="68"/>
      <c r="AG222" s="68"/>
      <c r="AH222" s="68"/>
      <c r="AI222" s="68"/>
      <c r="AJ222" s="198"/>
      <c r="AL222" s="729"/>
      <c r="AM222" s="729"/>
      <c r="AN222" s="729"/>
      <c r="AO222" s="729"/>
    </row>
    <row r="223" spans="1:41" s="246" customFormat="1" ht="21" hidden="1" customHeight="1" thickBot="1">
      <c r="A223" s="2"/>
      <c r="B223" s="773"/>
      <c r="C223" s="764"/>
      <c r="D223" s="764"/>
      <c r="E223" s="764"/>
      <c r="F223" s="764"/>
      <c r="G223" s="764"/>
      <c r="H223" s="764"/>
      <c r="I223" s="764"/>
      <c r="J223" s="764"/>
      <c r="K223" s="764"/>
      <c r="L223" s="764"/>
      <c r="M223" s="765"/>
      <c r="N223" s="752"/>
      <c r="O223" s="753"/>
      <c r="P223" s="753"/>
      <c r="Q223" s="753"/>
      <c r="R223" s="753"/>
      <c r="S223" s="753"/>
      <c r="T223" s="734" t="s">
        <v>302</v>
      </c>
      <c r="U223" s="735"/>
      <c r="V223" s="735"/>
      <c r="W223" s="735"/>
      <c r="X223" s="735"/>
      <c r="Y223" s="735"/>
      <c r="Z223" s="736"/>
      <c r="AA223" s="736"/>
      <c r="AB223" s="736"/>
      <c r="AC223" s="736"/>
      <c r="AD223" s="736"/>
      <c r="AE223" s="736"/>
      <c r="AF223" s="736"/>
      <c r="AG223" s="736"/>
      <c r="AH223" s="736"/>
      <c r="AI223" s="736"/>
      <c r="AJ223" s="737"/>
      <c r="AL223" s="347" t="str">
        <f>IF(COUNTIF(T222,"*その他*")=1,IF(Z223="","未記入",""),"")</f>
        <v/>
      </c>
      <c r="AM223" s="347"/>
      <c r="AN223" s="347"/>
      <c r="AO223" s="347"/>
    </row>
    <row r="224" spans="1:41" s="246" customFormat="1" ht="21" hidden="1" customHeight="1">
      <c r="A224" s="2"/>
      <c r="B224" s="773"/>
      <c r="C224" s="764"/>
      <c r="D224" s="764"/>
      <c r="E224" s="764"/>
      <c r="F224" s="764"/>
      <c r="G224" s="764"/>
      <c r="H224" s="764"/>
      <c r="I224" s="764"/>
      <c r="J224" s="764"/>
      <c r="K224" s="764"/>
      <c r="L224" s="764"/>
      <c r="M224" s="765"/>
      <c r="N224" s="641" t="s">
        <v>37</v>
      </c>
      <c r="O224" s="642"/>
      <c r="P224" s="642"/>
      <c r="Q224" s="642"/>
      <c r="R224" s="642"/>
      <c r="S224" s="738"/>
      <c r="T224" s="771"/>
      <c r="U224" s="771"/>
      <c r="V224" s="771"/>
      <c r="W224" s="771"/>
      <c r="X224" s="771"/>
      <c r="Y224" s="771"/>
      <c r="Z224" s="771"/>
      <c r="AA224" s="771"/>
      <c r="AB224" s="771"/>
      <c r="AC224" s="771"/>
      <c r="AD224" s="771"/>
      <c r="AE224" s="771"/>
      <c r="AF224" s="771"/>
      <c r="AG224" s="771"/>
      <c r="AH224" s="771"/>
      <c r="AI224" s="771"/>
      <c r="AJ224" s="772"/>
      <c r="AL224" s="729"/>
      <c r="AM224" s="729"/>
      <c r="AN224" s="729"/>
      <c r="AO224" s="729"/>
    </row>
    <row r="225" spans="1:45" s="246" customFormat="1" ht="21" hidden="1" customHeight="1">
      <c r="A225" s="2"/>
      <c r="B225" s="773"/>
      <c r="C225" s="764"/>
      <c r="D225" s="764"/>
      <c r="E225" s="764"/>
      <c r="F225" s="764"/>
      <c r="G225" s="764"/>
      <c r="H225" s="764"/>
      <c r="I225" s="764"/>
      <c r="J225" s="764"/>
      <c r="K225" s="764"/>
      <c r="L225" s="764"/>
      <c r="M225" s="765"/>
      <c r="N225" s="641" t="s">
        <v>101</v>
      </c>
      <c r="O225" s="642"/>
      <c r="P225" s="642"/>
      <c r="Q225" s="642"/>
      <c r="R225" s="642"/>
      <c r="S225" s="738"/>
      <c r="T225" s="771"/>
      <c r="U225" s="771"/>
      <c r="V225" s="771"/>
      <c r="W225" s="771"/>
      <c r="X225" s="771"/>
      <c r="Y225" s="771"/>
      <c r="Z225" s="771"/>
      <c r="AA225" s="771"/>
      <c r="AB225" s="771"/>
      <c r="AC225" s="771"/>
      <c r="AD225" s="771"/>
      <c r="AE225" s="771"/>
      <c r="AF225" s="771"/>
      <c r="AG225" s="771"/>
      <c r="AH225" s="771"/>
      <c r="AI225" s="771"/>
      <c r="AJ225" s="772"/>
      <c r="AL225" s="729"/>
      <c r="AM225" s="729"/>
      <c r="AN225" s="729"/>
      <c r="AO225" s="729"/>
    </row>
    <row r="226" spans="1:45" s="246" customFormat="1" ht="21" hidden="1" customHeight="1">
      <c r="A226" s="2"/>
      <c r="B226" s="773"/>
      <c r="C226" s="764"/>
      <c r="D226" s="764"/>
      <c r="E226" s="764"/>
      <c r="F226" s="764"/>
      <c r="G226" s="764"/>
      <c r="H226" s="764"/>
      <c r="I226" s="764"/>
      <c r="J226" s="764"/>
      <c r="K226" s="764"/>
      <c r="L226" s="764"/>
      <c r="M226" s="765"/>
      <c r="N226" s="750" t="s">
        <v>103</v>
      </c>
      <c r="O226" s="751"/>
      <c r="P226" s="751"/>
      <c r="Q226" s="751"/>
      <c r="R226" s="751"/>
      <c r="S226" s="751"/>
      <c r="T226" s="496"/>
      <c r="U226" s="497"/>
      <c r="V226" s="497"/>
      <c r="W226" s="497"/>
      <c r="X226" s="497"/>
      <c r="Y226" s="497"/>
      <c r="Z226" s="497"/>
      <c r="AA226" s="497"/>
      <c r="AB226" s="497"/>
      <c r="AC226" s="497"/>
      <c r="AD226" s="497"/>
      <c r="AE226" s="68"/>
      <c r="AF226" s="68"/>
      <c r="AG226" s="68"/>
      <c r="AH226" s="68"/>
      <c r="AI226" s="68"/>
      <c r="AJ226" s="198"/>
      <c r="AL226" s="729"/>
      <c r="AM226" s="729"/>
      <c r="AN226" s="729"/>
      <c r="AO226" s="729"/>
    </row>
    <row r="227" spans="1:45" s="246" customFormat="1" ht="21" hidden="1" customHeight="1" thickBot="1">
      <c r="A227" s="2"/>
      <c r="B227" s="462"/>
      <c r="C227" s="463"/>
      <c r="D227" s="463"/>
      <c r="E227" s="463"/>
      <c r="F227" s="463"/>
      <c r="G227" s="463"/>
      <c r="H227" s="463"/>
      <c r="I227" s="463"/>
      <c r="J227" s="463"/>
      <c r="K227" s="463"/>
      <c r="L227" s="463"/>
      <c r="M227" s="464"/>
      <c r="N227" s="752"/>
      <c r="O227" s="753"/>
      <c r="P227" s="753"/>
      <c r="Q227" s="753"/>
      <c r="R227" s="753"/>
      <c r="S227" s="753"/>
      <c r="T227" s="734" t="s">
        <v>302</v>
      </c>
      <c r="U227" s="735"/>
      <c r="V227" s="735"/>
      <c r="W227" s="735"/>
      <c r="X227" s="735"/>
      <c r="Y227" s="735"/>
      <c r="Z227" s="736"/>
      <c r="AA227" s="736"/>
      <c r="AB227" s="736"/>
      <c r="AC227" s="736"/>
      <c r="AD227" s="736"/>
      <c r="AE227" s="736"/>
      <c r="AF227" s="736"/>
      <c r="AG227" s="736"/>
      <c r="AH227" s="736"/>
      <c r="AI227" s="736"/>
      <c r="AJ227" s="737"/>
      <c r="AL227" s="347" t="str">
        <f>IF(COUNTIF(T226,"*その他*")=1,IF(Z227="","未記入",""),"")</f>
        <v/>
      </c>
      <c r="AM227" s="347"/>
      <c r="AN227" s="347"/>
      <c r="AO227" s="347"/>
    </row>
    <row r="228" spans="1:45" ht="21" customHeight="1">
      <c r="B228" s="266"/>
      <c r="C228" s="266"/>
      <c r="D228" s="266"/>
      <c r="E228" s="266"/>
      <c r="F228" s="266"/>
      <c r="G228" s="266"/>
      <c r="H228" s="266"/>
      <c r="I228" s="266"/>
      <c r="J228" s="266"/>
      <c r="K228" s="266"/>
      <c r="L228" s="266"/>
      <c r="M228" s="188"/>
    </row>
    <row r="229" spans="1:45" ht="21" customHeight="1" thickBot="1">
      <c r="B229" s="186" t="s">
        <v>559</v>
      </c>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7"/>
      <c r="AL229" s="262" t="s">
        <v>907</v>
      </c>
    </row>
    <row r="230" spans="1:45" ht="21" customHeight="1">
      <c r="B230" s="408" t="s">
        <v>105</v>
      </c>
      <c r="C230" s="409"/>
      <c r="D230" s="409"/>
      <c r="E230" s="409"/>
      <c r="F230" s="409"/>
      <c r="G230" s="409"/>
      <c r="H230" s="409"/>
      <c r="I230" s="409"/>
      <c r="J230" s="409"/>
      <c r="K230" s="409"/>
      <c r="L230" s="409"/>
      <c r="M230" s="409"/>
      <c r="N230" s="409"/>
      <c r="O230" s="409"/>
      <c r="P230" s="409"/>
      <c r="Q230" s="409"/>
      <c r="R230" s="409"/>
      <c r="S230" s="409"/>
      <c r="T230" s="842" t="s">
        <v>976</v>
      </c>
      <c r="U230" s="843"/>
      <c r="V230" s="843"/>
      <c r="W230" s="843"/>
      <c r="X230" s="843"/>
      <c r="Y230" s="843"/>
      <c r="Z230" s="843"/>
      <c r="AA230" s="843"/>
      <c r="AB230" s="200"/>
      <c r="AC230" s="188"/>
      <c r="AD230" s="188"/>
      <c r="AE230" s="188"/>
      <c r="AF230" s="188"/>
      <c r="AG230" s="188"/>
      <c r="AH230" s="188"/>
      <c r="AI230" s="188"/>
      <c r="AJ230" s="185"/>
      <c r="AL230" s="262"/>
      <c r="AM230" s="262"/>
      <c r="AN230" s="262"/>
      <c r="AO230" s="262"/>
      <c r="AP230" s="262"/>
      <c r="AQ230" s="262"/>
      <c r="AR230" s="262"/>
      <c r="AS230" s="262"/>
    </row>
    <row r="231" spans="1:45" ht="21" customHeight="1">
      <c r="B231" s="411"/>
      <c r="C231" s="412"/>
      <c r="D231" s="412"/>
      <c r="E231" s="412"/>
      <c r="F231" s="412"/>
      <c r="G231" s="412"/>
      <c r="H231" s="412"/>
      <c r="I231" s="412"/>
      <c r="J231" s="412"/>
      <c r="K231" s="412"/>
      <c r="L231" s="412"/>
      <c r="M231" s="412"/>
      <c r="N231" s="412"/>
      <c r="O231" s="412"/>
      <c r="P231" s="412"/>
      <c r="Q231" s="412"/>
      <c r="R231" s="412"/>
      <c r="S231" s="412"/>
      <c r="T231" s="776" t="s">
        <v>302</v>
      </c>
      <c r="U231" s="777"/>
      <c r="V231" s="777"/>
      <c r="W231" s="777"/>
      <c r="X231" s="777"/>
      <c r="Y231" s="777"/>
      <c r="Z231" s="366"/>
      <c r="AA231" s="366"/>
      <c r="AB231" s="366"/>
      <c r="AC231" s="366"/>
      <c r="AD231" s="366"/>
      <c r="AE231" s="366"/>
      <c r="AF231" s="366"/>
      <c r="AG231" s="366"/>
      <c r="AH231" s="366"/>
      <c r="AI231" s="366"/>
      <c r="AJ231" s="367"/>
      <c r="AL231" s="347" t="str">
        <f>IF(COUNTIF(T230,"*その他*")=1,IF(Z231="","未記入",""),"")</f>
        <v/>
      </c>
      <c r="AM231" s="347"/>
      <c r="AN231" s="347"/>
      <c r="AO231" s="347"/>
      <c r="AP231" s="262"/>
      <c r="AQ231" s="262"/>
      <c r="AR231" s="262"/>
      <c r="AS231" s="262"/>
    </row>
    <row r="232" spans="1:45" ht="36" customHeight="1">
      <c r="B232" s="359" t="s">
        <v>106</v>
      </c>
      <c r="C232" s="360"/>
      <c r="D232" s="360"/>
      <c r="E232" s="360"/>
      <c r="F232" s="360"/>
      <c r="G232" s="360"/>
      <c r="H232" s="360"/>
      <c r="I232" s="360"/>
      <c r="J232" s="360"/>
      <c r="K232" s="360"/>
      <c r="L232" s="360"/>
      <c r="M232" s="360"/>
      <c r="N232" s="360"/>
      <c r="O232" s="360"/>
      <c r="P232" s="360"/>
      <c r="Q232" s="360"/>
      <c r="R232" s="360"/>
      <c r="S232" s="361"/>
      <c r="T232" s="814" t="s">
        <v>977</v>
      </c>
      <c r="U232" s="814"/>
      <c r="V232" s="814"/>
      <c r="W232" s="814"/>
      <c r="X232" s="814"/>
      <c r="Y232" s="814"/>
      <c r="Z232" s="814"/>
      <c r="AA232" s="814"/>
      <c r="AB232" s="814"/>
      <c r="AC232" s="814"/>
      <c r="AD232" s="814"/>
      <c r="AE232" s="814"/>
      <c r="AF232" s="814"/>
      <c r="AG232" s="814"/>
      <c r="AH232" s="814"/>
      <c r="AI232" s="814"/>
      <c r="AJ232" s="815"/>
      <c r="AL232" s="262"/>
      <c r="AM232" s="262"/>
      <c r="AN232" s="262"/>
      <c r="AO232" s="262"/>
      <c r="AP232" s="262"/>
      <c r="AQ232" s="262"/>
      <c r="AR232" s="262"/>
      <c r="AS232" s="262"/>
    </row>
    <row r="233" spans="1:45" ht="36" customHeight="1">
      <c r="B233" s="359" t="s">
        <v>107</v>
      </c>
      <c r="C233" s="360"/>
      <c r="D233" s="360"/>
      <c r="E233" s="360"/>
      <c r="F233" s="360"/>
      <c r="G233" s="360"/>
      <c r="H233" s="360"/>
      <c r="I233" s="360"/>
      <c r="J233" s="360"/>
      <c r="K233" s="360"/>
      <c r="L233" s="360"/>
      <c r="M233" s="360"/>
      <c r="N233" s="360"/>
      <c r="O233" s="360"/>
      <c r="P233" s="360"/>
      <c r="Q233" s="360"/>
      <c r="R233" s="360"/>
      <c r="S233" s="361"/>
      <c r="T233" s="814" t="s">
        <v>978</v>
      </c>
      <c r="U233" s="814"/>
      <c r="V233" s="814"/>
      <c r="W233" s="814"/>
      <c r="X233" s="814"/>
      <c r="Y233" s="814"/>
      <c r="Z233" s="814"/>
      <c r="AA233" s="814"/>
      <c r="AB233" s="814"/>
      <c r="AC233" s="814"/>
      <c r="AD233" s="814"/>
      <c r="AE233" s="814"/>
      <c r="AF233" s="814"/>
      <c r="AG233" s="814"/>
      <c r="AH233" s="814"/>
      <c r="AI233" s="814"/>
      <c r="AJ233" s="815"/>
      <c r="AL233" s="262"/>
      <c r="AM233" s="262"/>
      <c r="AN233" s="262"/>
      <c r="AO233" s="262"/>
      <c r="AP233" s="262"/>
      <c r="AQ233" s="262"/>
      <c r="AR233" s="262"/>
      <c r="AS233" s="262"/>
    </row>
    <row r="234" spans="1:45" ht="21" customHeight="1">
      <c r="B234" s="359" t="s">
        <v>108</v>
      </c>
      <c r="C234" s="360"/>
      <c r="D234" s="360"/>
      <c r="E234" s="360"/>
      <c r="F234" s="360"/>
      <c r="G234" s="360"/>
      <c r="H234" s="360"/>
      <c r="I234" s="360"/>
      <c r="J234" s="360"/>
      <c r="K234" s="360"/>
      <c r="L234" s="360"/>
      <c r="M234" s="360"/>
      <c r="N234" s="360"/>
      <c r="O234" s="360"/>
      <c r="P234" s="360"/>
      <c r="Q234" s="360"/>
      <c r="R234" s="360"/>
      <c r="S234" s="361"/>
      <c r="T234" s="448" t="s">
        <v>924</v>
      </c>
      <c r="U234" s="449"/>
      <c r="V234" s="449"/>
      <c r="W234" s="449"/>
      <c r="X234" s="389" t="s">
        <v>242</v>
      </c>
      <c r="Y234" s="360"/>
      <c r="Z234" s="360"/>
      <c r="AA234" s="360"/>
      <c r="AB234" s="361"/>
      <c r="AC234" s="833"/>
      <c r="AD234" s="834"/>
      <c r="AE234" s="834"/>
      <c r="AF234" s="834"/>
      <c r="AG234" s="834"/>
      <c r="AH234" s="834"/>
      <c r="AI234" s="834"/>
      <c r="AJ234" s="835"/>
      <c r="AL234" s="262"/>
      <c r="AM234" s="262"/>
      <c r="AN234" s="262"/>
      <c r="AO234" s="262"/>
      <c r="AP234" s="262"/>
      <c r="AQ234" s="262"/>
      <c r="AR234" s="262"/>
      <c r="AS234" s="262"/>
    </row>
    <row r="235" spans="1:45" ht="21" customHeight="1">
      <c r="B235" s="359" t="s">
        <v>44</v>
      </c>
      <c r="C235" s="360"/>
      <c r="D235" s="360"/>
      <c r="E235" s="360"/>
      <c r="F235" s="360"/>
      <c r="G235" s="360"/>
      <c r="H235" s="360"/>
      <c r="I235" s="360"/>
      <c r="J235" s="360"/>
      <c r="K235" s="360"/>
      <c r="L235" s="360"/>
      <c r="M235" s="360"/>
      <c r="N235" s="360"/>
      <c r="O235" s="360"/>
      <c r="P235" s="360"/>
      <c r="Q235" s="360"/>
      <c r="R235" s="360"/>
      <c r="S235" s="361"/>
      <c r="T235" s="771" t="s">
        <v>979</v>
      </c>
      <c r="U235" s="771"/>
      <c r="V235" s="771"/>
      <c r="W235" s="771"/>
      <c r="X235" s="771"/>
      <c r="Y235" s="771"/>
      <c r="Z235" s="771"/>
      <c r="AA235" s="771"/>
      <c r="AB235" s="771"/>
      <c r="AC235" s="771"/>
      <c r="AD235" s="771"/>
      <c r="AE235" s="771"/>
      <c r="AF235" s="771"/>
      <c r="AG235" s="771"/>
      <c r="AH235" s="771"/>
      <c r="AI235" s="771"/>
      <c r="AJ235" s="772"/>
      <c r="AL235" s="262" t="s">
        <v>908</v>
      </c>
      <c r="AM235" s="262"/>
      <c r="AN235" s="262"/>
      <c r="AO235" s="262"/>
      <c r="AP235" s="262"/>
      <c r="AQ235" s="262"/>
      <c r="AR235" s="262"/>
      <c r="AS235" s="262"/>
    </row>
    <row r="236" spans="1:45" ht="21" customHeight="1">
      <c r="B236" s="359" t="s">
        <v>109</v>
      </c>
      <c r="C236" s="360"/>
      <c r="D236" s="360"/>
      <c r="E236" s="360"/>
      <c r="F236" s="360"/>
      <c r="G236" s="360"/>
      <c r="H236" s="360"/>
      <c r="I236" s="360"/>
      <c r="J236" s="360"/>
      <c r="K236" s="360"/>
      <c r="L236" s="360"/>
      <c r="M236" s="360"/>
      <c r="N236" s="360"/>
      <c r="O236" s="360"/>
      <c r="P236" s="360"/>
      <c r="Q236" s="360"/>
      <c r="R236" s="360"/>
      <c r="S236" s="361"/>
      <c r="T236" s="448" t="s">
        <v>924</v>
      </c>
      <c r="U236" s="449"/>
      <c r="V236" s="449"/>
      <c r="W236" s="495"/>
      <c r="X236" s="389" t="s">
        <v>243</v>
      </c>
      <c r="Y236" s="360"/>
      <c r="Z236" s="360"/>
      <c r="AA236" s="360"/>
      <c r="AB236" s="361"/>
      <c r="AC236" s="833"/>
      <c r="AD236" s="834"/>
      <c r="AE236" s="834"/>
      <c r="AF236" s="834"/>
      <c r="AG236" s="834"/>
      <c r="AH236" s="834"/>
      <c r="AI236" s="834"/>
      <c r="AJ236" s="835"/>
      <c r="AL236" s="861" t="str">
        <f>IF(T236="あり",IF(AC236="","未記入",""),"")</f>
        <v/>
      </c>
      <c r="AM236" s="862"/>
      <c r="AN236" s="862"/>
      <c r="AO236" s="863"/>
      <c r="AP236" s="262"/>
      <c r="AQ236" s="262"/>
      <c r="AR236" s="262"/>
      <c r="AS236" s="262"/>
    </row>
    <row r="237" spans="1:45" ht="21" customHeight="1">
      <c r="B237" s="390" t="s">
        <v>115</v>
      </c>
      <c r="C237" s="391"/>
      <c r="D237" s="391"/>
      <c r="E237" s="391"/>
      <c r="F237" s="391"/>
      <c r="G237" s="391"/>
      <c r="H237" s="391"/>
      <c r="I237" s="391"/>
      <c r="J237" s="391"/>
      <c r="K237" s="391"/>
      <c r="L237" s="391"/>
      <c r="M237" s="392"/>
      <c r="N237" s="389" t="s">
        <v>110</v>
      </c>
      <c r="O237" s="360"/>
      <c r="P237" s="360"/>
      <c r="Q237" s="360"/>
      <c r="R237" s="360"/>
      <c r="S237" s="361"/>
      <c r="T237" s="448" t="s">
        <v>806</v>
      </c>
      <c r="U237" s="449"/>
      <c r="V237" s="449"/>
      <c r="W237" s="495"/>
      <c r="X237" s="389" t="s">
        <v>256</v>
      </c>
      <c r="Y237" s="360"/>
      <c r="Z237" s="360"/>
      <c r="AA237" s="360"/>
      <c r="AB237" s="361"/>
      <c r="AC237" s="833" t="s">
        <v>980</v>
      </c>
      <c r="AD237" s="834"/>
      <c r="AE237" s="834"/>
      <c r="AF237" s="834"/>
      <c r="AG237" s="834"/>
      <c r="AH237" s="834"/>
      <c r="AI237" s="834"/>
      <c r="AJ237" s="835"/>
      <c r="AL237" s="861" t="str">
        <f>IF(T237="あり",IF(AC237="","未記入",""),"")</f>
        <v/>
      </c>
      <c r="AM237" s="862"/>
      <c r="AN237" s="862"/>
      <c r="AO237" s="863"/>
      <c r="AP237" s="262"/>
      <c r="AQ237" s="262"/>
      <c r="AR237" s="262"/>
      <c r="AS237" s="262"/>
    </row>
    <row r="238" spans="1:45" ht="21" customHeight="1">
      <c r="B238" s="396"/>
      <c r="C238" s="397"/>
      <c r="D238" s="397"/>
      <c r="E238" s="397"/>
      <c r="F238" s="397"/>
      <c r="G238" s="397"/>
      <c r="H238" s="397"/>
      <c r="I238" s="397"/>
      <c r="J238" s="397"/>
      <c r="K238" s="397"/>
      <c r="L238" s="397"/>
      <c r="M238" s="398"/>
      <c r="N238" s="389" t="s">
        <v>111</v>
      </c>
      <c r="O238" s="360"/>
      <c r="P238" s="360"/>
      <c r="Q238" s="360"/>
      <c r="R238" s="360"/>
      <c r="S238" s="360"/>
      <c r="T238" s="448" t="s">
        <v>806</v>
      </c>
      <c r="U238" s="449"/>
      <c r="V238" s="449"/>
      <c r="W238" s="495"/>
      <c r="X238" s="389" t="s">
        <v>256</v>
      </c>
      <c r="Y238" s="360"/>
      <c r="Z238" s="360"/>
      <c r="AA238" s="360"/>
      <c r="AB238" s="361"/>
      <c r="AC238" s="833" t="s">
        <v>981</v>
      </c>
      <c r="AD238" s="834"/>
      <c r="AE238" s="834"/>
      <c r="AF238" s="834"/>
      <c r="AG238" s="834"/>
      <c r="AH238" s="834"/>
      <c r="AI238" s="834"/>
      <c r="AJ238" s="835"/>
      <c r="AL238" s="861" t="str">
        <f t="shared" ref="AL238:AL242" si="1">IF(T238="あり",IF(AC238="","未記入",""),"")</f>
        <v/>
      </c>
      <c r="AM238" s="862"/>
      <c r="AN238" s="862"/>
      <c r="AO238" s="863"/>
      <c r="AP238" s="262"/>
      <c r="AQ238" s="262"/>
      <c r="AR238" s="262"/>
      <c r="AS238" s="262"/>
    </row>
    <row r="239" spans="1:45" ht="21" customHeight="1">
      <c r="B239" s="396"/>
      <c r="C239" s="397"/>
      <c r="D239" s="397"/>
      <c r="E239" s="397"/>
      <c r="F239" s="397"/>
      <c r="G239" s="397"/>
      <c r="H239" s="397"/>
      <c r="I239" s="397"/>
      <c r="J239" s="397"/>
      <c r="K239" s="397"/>
      <c r="L239" s="397"/>
      <c r="M239" s="398"/>
      <c r="N239" s="389" t="s">
        <v>112</v>
      </c>
      <c r="O239" s="360"/>
      <c r="P239" s="360"/>
      <c r="Q239" s="360"/>
      <c r="R239" s="360"/>
      <c r="S239" s="360"/>
      <c r="T239" s="448" t="s">
        <v>924</v>
      </c>
      <c r="U239" s="449"/>
      <c r="V239" s="449"/>
      <c r="W239" s="495"/>
      <c r="X239" s="389" t="s">
        <v>256</v>
      </c>
      <c r="Y239" s="360"/>
      <c r="Z239" s="360"/>
      <c r="AA239" s="360"/>
      <c r="AB239" s="361"/>
      <c r="AC239" s="833"/>
      <c r="AD239" s="834"/>
      <c r="AE239" s="834"/>
      <c r="AF239" s="834"/>
      <c r="AG239" s="834"/>
      <c r="AH239" s="834"/>
      <c r="AI239" s="834"/>
      <c r="AJ239" s="835"/>
      <c r="AL239" s="861" t="str">
        <f t="shared" si="1"/>
        <v/>
      </c>
      <c r="AM239" s="862"/>
      <c r="AN239" s="862"/>
      <c r="AO239" s="863"/>
      <c r="AP239" s="262"/>
      <c r="AQ239" s="262"/>
      <c r="AR239" s="262" t="s">
        <v>909</v>
      </c>
      <c r="AS239" s="262"/>
    </row>
    <row r="240" spans="1:45" ht="21" customHeight="1">
      <c r="B240" s="396"/>
      <c r="C240" s="397"/>
      <c r="D240" s="397"/>
      <c r="E240" s="397"/>
      <c r="F240" s="397"/>
      <c r="G240" s="397"/>
      <c r="H240" s="397"/>
      <c r="I240" s="397"/>
      <c r="J240" s="397"/>
      <c r="K240" s="397"/>
      <c r="L240" s="397"/>
      <c r="M240" s="398"/>
      <c r="N240" s="389" t="s">
        <v>113</v>
      </c>
      <c r="O240" s="360"/>
      <c r="P240" s="360"/>
      <c r="Q240" s="360"/>
      <c r="R240" s="360"/>
      <c r="S240" s="360"/>
      <c r="T240" s="448" t="s">
        <v>924</v>
      </c>
      <c r="U240" s="449"/>
      <c r="V240" s="449"/>
      <c r="W240" s="495"/>
      <c r="X240" s="389" t="s">
        <v>256</v>
      </c>
      <c r="Y240" s="360"/>
      <c r="Z240" s="360"/>
      <c r="AA240" s="360"/>
      <c r="AB240" s="361"/>
      <c r="AC240" s="833"/>
      <c r="AD240" s="834"/>
      <c r="AE240" s="834"/>
      <c r="AF240" s="834"/>
      <c r="AG240" s="834"/>
      <c r="AH240" s="834"/>
      <c r="AI240" s="834"/>
      <c r="AJ240" s="835"/>
      <c r="AL240" s="861" t="str">
        <f t="shared" si="1"/>
        <v/>
      </c>
      <c r="AM240" s="862"/>
      <c r="AN240" s="862"/>
      <c r="AO240" s="863"/>
      <c r="AP240" s="262"/>
      <c r="AQ240" s="262"/>
      <c r="AR240" s="262"/>
      <c r="AS240" s="262"/>
    </row>
    <row r="241" spans="2:45" ht="21" customHeight="1">
      <c r="B241" s="396"/>
      <c r="C241" s="397"/>
      <c r="D241" s="397"/>
      <c r="E241" s="397"/>
      <c r="F241" s="397"/>
      <c r="G241" s="397"/>
      <c r="H241" s="397"/>
      <c r="I241" s="397"/>
      <c r="J241" s="397"/>
      <c r="K241" s="397"/>
      <c r="L241" s="397"/>
      <c r="M241" s="398"/>
      <c r="N241" s="389" t="s">
        <v>396</v>
      </c>
      <c r="O241" s="360"/>
      <c r="P241" s="360"/>
      <c r="Q241" s="360"/>
      <c r="R241" s="360"/>
      <c r="S241" s="360"/>
      <c r="T241" s="448" t="s">
        <v>924</v>
      </c>
      <c r="U241" s="449"/>
      <c r="V241" s="449"/>
      <c r="W241" s="495"/>
      <c r="X241" s="389" t="s">
        <v>256</v>
      </c>
      <c r="Y241" s="360"/>
      <c r="Z241" s="360"/>
      <c r="AA241" s="360"/>
      <c r="AB241" s="361"/>
      <c r="AC241" s="833"/>
      <c r="AD241" s="834"/>
      <c r="AE241" s="834"/>
      <c r="AF241" s="834"/>
      <c r="AG241" s="834"/>
      <c r="AH241" s="834"/>
      <c r="AI241" s="834"/>
      <c r="AJ241" s="835"/>
      <c r="AL241" s="861" t="str">
        <f t="shared" si="1"/>
        <v/>
      </c>
      <c r="AM241" s="862"/>
      <c r="AN241" s="862"/>
      <c r="AO241" s="863"/>
      <c r="AP241" s="262"/>
      <c r="AQ241" s="262"/>
      <c r="AR241" s="262"/>
      <c r="AS241" s="262"/>
    </row>
    <row r="242" spans="2:45" ht="21" customHeight="1" thickBot="1">
      <c r="B242" s="768"/>
      <c r="C242" s="769"/>
      <c r="D242" s="769"/>
      <c r="E242" s="769"/>
      <c r="F242" s="769"/>
      <c r="G242" s="769"/>
      <c r="H242" s="769"/>
      <c r="I242" s="769"/>
      <c r="J242" s="769"/>
      <c r="K242" s="769"/>
      <c r="L242" s="769"/>
      <c r="M242" s="770"/>
      <c r="N242" s="630" t="s">
        <v>114</v>
      </c>
      <c r="O242" s="631"/>
      <c r="P242" s="631"/>
      <c r="Q242" s="631"/>
      <c r="R242" s="631"/>
      <c r="S242" s="632"/>
      <c r="T242" s="355" t="s">
        <v>924</v>
      </c>
      <c r="U242" s="356"/>
      <c r="V242" s="356"/>
      <c r="W242" s="623"/>
      <c r="X242" s="630" t="s">
        <v>256</v>
      </c>
      <c r="Y242" s="631"/>
      <c r="Z242" s="631"/>
      <c r="AA242" s="631"/>
      <c r="AB242" s="632"/>
      <c r="AC242" s="864"/>
      <c r="AD242" s="865"/>
      <c r="AE242" s="865"/>
      <c r="AF242" s="865"/>
      <c r="AG242" s="865"/>
      <c r="AH242" s="865"/>
      <c r="AI242" s="865"/>
      <c r="AJ242" s="866"/>
      <c r="AL242" s="861" t="str">
        <f t="shared" si="1"/>
        <v/>
      </c>
      <c r="AM242" s="862"/>
      <c r="AN242" s="862"/>
      <c r="AO242" s="863"/>
      <c r="AP242" s="262"/>
      <c r="AQ242" s="262"/>
      <c r="AR242" s="262"/>
      <c r="AS242" s="262"/>
    </row>
    <row r="243" spans="2:45" ht="21" customHeight="1">
      <c r="AL243" s="262"/>
      <c r="AO243" s="262"/>
    </row>
    <row r="244" spans="2:45" ht="21" customHeight="1" thickBot="1">
      <c r="B244" s="508" t="s">
        <v>116</v>
      </c>
      <c r="C244" s="508"/>
      <c r="D244" s="508"/>
      <c r="E244" s="508"/>
      <c r="F244" s="508"/>
      <c r="G244" s="508"/>
      <c r="H244" s="508"/>
      <c r="I244" s="508"/>
      <c r="J244" s="508"/>
      <c r="K244" s="508"/>
      <c r="L244" s="508"/>
      <c r="M244" s="508"/>
      <c r="N244" s="508"/>
      <c r="O244" s="508"/>
      <c r="P244" s="508"/>
      <c r="Q244" s="508"/>
      <c r="R244" s="508"/>
      <c r="S244" s="508"/>
      <c r="T244" s="508"/>
      <c r="U244" s="508"/>
      <c r="V244" s="508"/>
      <c r="W244" s="508"/>
      <c r="X244" s="43"/>
      <c r="Y244" s="43"/>
      <c r="Z244" s="43"/>
      <c r="AA244" s="43"/>
      <c r="AB244" s="43"/>
      <c r="AC244" s="43"/>
      <c r="AD244" s="43"/>
      <c r="AE244" s="43"/>
      <c r="AF244" s="43"/>
      <c r="AG244" s="43"/>
      <c r="AH244" s="43"/>
      <c r="AI244" s="43"/>
      <c r="AJ244" s="84"/>
    </row>
    <row r="245" spans="2:45" ht="21" customHeight="1">
      <c r="B245" s="836" t="s">
        <v>117</v>
      </c>
      <c r="C245" s="552"/>
      <c r="D245" s="552"/>
      <c r="E245" s="552"/>
      <c r="F245" s="552"/>
      <c r="G245" s="552"/>
      <c r="H245" s="552"/>
      <c r="I245" s="552"/>
      <c r="J245" s="552"/>
      <c r="K245" s="552"/>
      <c r="L245" s="552"/>
      <c r="M245" s="553"/>
      <c r="N245" s="842" t="s">
        <v>982</v>
      </c>
      <c r="O245" s="843"/>
      <c r="P245" s="843"/>
      <c r="Q245" s="843"/>
      <c r="R245" s="843"/>
      <c r="S245" s="843"/>
      <c r="T245" s="843"/>
      <c r="U245" s="843"/>
      <c r="V245" s="843"/>
      <c r="W245" s="843"/>
      <c r="X245" s="201"/>
      <c r="Y245" s="201"/>
      <c r="Z245" s="201"/>
      <c r="AA245" s="201"/>
      <c r="AB245" s="201"/>
      <c r="AC245" s="201"/>
      <c r="AD245" s="201"/>
      <c r="AE245" s="201"/>
      <c r="AF245" s="201"/>
      <c r="AG245" s="201"/>
      <c r="AH245" s="201"/>
      <c r="AI245" s="201"/>
      <c r="AJ245" s="202"/>
      <c r="AL245" s="347" t="str">
        <f>IF(N245="","未記入","")</f>
        <v/>
      </c>
      <c r="AM245" s="347"/>
      <c r="AN245" s="347"/>
      <c r="AO245" s="347"/>
    </row>
    <row r="246" spans="2:45" ht="36" customHeight="1">
      <c r="B246" s="359" t="s">
        <v>46</v>
      </c>
      <c r="C246" s="360"/>
      <c r="D246" s="360"/>
      <c r="E246" s="360"/>
      <c r="F246" s="360"/>
      <c r="G246" s="360"/>
      <c r="H246" s="360"/>
      <c r="I246" s="360"/>
      <c r="J246" s="360"/>
      <c r="K246" s="360"/>
      <c r="L246" s="360"/>
      <c r="M246" s="361"/>
      <c r="N246" s="837" t="s">
        <v>983</v>
      </c>
      <c r="O246" s="838"/>
      <c r="P246" s="838"/>
      <c r="Q246" s="838"/>
      <c r="R246" s="838"/>
      <c r="S246" s="838"/>
      <c r="T246" s="838"/>
      <c r="U246" s="838"/>
      <c r="V246" s="838"/>
      <c r="W246" s="838"/>
      <c r="X246" s="838"/>
      <c r="Y246" s="838"/>
      <c r="Z246" s="838"/>
      <c r="AA246" s="838"/>
      <c r="AB246" s="838"/>
      <c r="AC246" s="838"/>
      <c r="AD246" s="838"/>
      <c r="AE246" s="838"/>
      <c r="AF246" s="838"/>
      <c r="AG246" s="838"/>
      <c r="AH246" s="838"/>
      <c r="AI246" s="838"/>
      <c r="AJ246" s="839"/>
      <c r="AL246" s="347" t="str">
        <f>IF(N246="","未記入","")</f>
        <v/>
      </c>
      <c r="AM246" s="347"/>
      <c r="AN246" s="347"/>
      <c r="AO246" s="347"/>
    </row>
    <row r="247" spans="2:45" ht="21" customHeight="1">
      <c r="B247" s="359" t="s">
        <v>47</v>
      </c>
      <c r="C247" s="360"/>
      <c r="D247" s="360"/>
      <c r="E247" s="360"/>
      <c r="F247" s="360"/>
      <c r="G247" s="360"/>
      <c r="H247" s="360"/>
      <c r="I247" s="360"/>
      <c r="J247" s="360"/>
      <c r="K247" s="360"/>
      <c r="L247" s="360"/>
      <c r="M247" s="361"/>
      <c r="N247" s="858" t="s">
        <v>984</v>
      </c>
      <c r="O247" s="859"/>
      <c r="P247" s="859"/>
      <c r="Q247" s="859"/>
      <c r="R247" s="859"/>
      <c r="S247" s="859"/>
      <c r="T247" s="859"/>
      <c r="U247" s="859"/>
      <c r="V247" s="859"/>
      <c r="W247" s="859"/>
      <c r="X247" s="859"/>
      <c r="Y247" s="859"/>
      <c r="Z247" s="859"/>
      <c r="AA247" s="859"/>
      <c r="AB247" s="859"/>
      <c r="AC247" s="859"/>
      <c r="AD247" s="859"/>
      <c r="AE247" s="859"/>
      <c r="AF247" s="859"/>
      <c r="AG247" s="859"/>
      <c r="AH247" s="859"/>
      <c r="AI247" s="859"/>
      <c r="AJ247" s="860"/>
      <c r="AL247" s="347" t="str">
        <f>IF(N247="","未記入","")</f>
        <v/>
      </c>
      <c r="AM247" s="347"/>
      <c r="AN247" s="347"/>
      <c r="AO247" s="347"/>
      <c r="AQ247" s="262" t="s">
        <v>910</v>
      </c>
    </row>
    <row r="248" spans="2:45" ht="45" customHeight="1">
      <c r="B248" s="443" t="s">
        <v>118</v>
      </c>
      <c r="C248" s="401"/>
      <c r="D248" s="401"/>
      <c r="E248" s="401"/>
      <c r="F248" s="401"/>
      <c r="G248" s="401"/>
      <c r="H248" s="401"/>
      <c r="I248" s="401"/>
      <c r="J248" s="401"/>
      <c r="K248" s="401"/>
      <c r="L248" s="401"/>
      <c r="M248" s="402"/>
      <c r="N248" s="389" t="s">
        <v>119</v>
      </c>
      <c r="O248" s="360"/>
      <c r="P248" s="360"/>
      <c r="Q248" s="360"/>
      <c r="R248" s="360"/>
      <c r="S248" s="361"/>
      <c r="T248" s="837" t="s">
        <v>985</v>
      </c>
      <c r="U248" s="838"/>
      <c r="V248" s="838"/>
      <c r="W248" s="838"/>
      <c r="X248" s="838"/>
      <c r="Y248" s="838"/>
      <c r="Z248" s="838"/>
      <c r="AA248" s="838"/>
      <c r="AB248" s="838"/>
      <c r="AC248" s="838"/>
      <c r="AD248" s="838"/>
      <c r="AE248" s="838"/>
      <c r="AF248" s="838"/>
      <c r="AG248" s="838"/>
      <c r="AH248" s="838"/>
      <c r="AI248" s="838"/>
      <c r="AJ248" s="839"/>
      <c r="AL248" s="347" t="str">
        <f>IF(T248="","未記入","")</f>
        <v/>
      </c>
      <c r="AM248" s="347"/>
      <c r="AN248" s="347"/>
      <c r="AO248" s="347"/>
    </row>
    <row r="249" spans="2:45" ht="21" customHeight="1">
      <c r="B249" s="443"/>
      <c r="C249" s="401"/>
      <c r="D249" s="401"/>
      <c r="E249" s="401"/>
      <c r="F249" s="401"/>
      <c r="G249" s="401"/>
      <c r="H249" s="401"/>
      <c r="I249" s="401"/>
      <c r="J249" s="401"/>
      <c r="K249" s="401"/>
      <c r="L249" s="401"/>
      <c r="M249" s="402"/>
      <c r="N249" s="389" t="s">
        <v>120</v>
      </c>
      <c r="O249" s="360"/>
      <c r="P249" s="360"/>
      <c r="Q249" s="360"/>
      <c r="R249" s="360"/>
      <c r="S249" s="361"/>
      <c r="T249" s="365" t="s">
        <v>986</v>
      </c>
      <c r="U249" s="366"/>
      <c r="V249" s="366"/>
      <c r="W249" s="366"/>
      <c r="X249" s="366"/>
      <c r="Y249" s="366"/>
      <c r="Z249" s="366"/>
      <c r="AA249" s="366"/>
      <c r="AB249" s="366"/>
      <c r="AC249" s="366"/>
      <c r="AD249" s="366"/>
      <c r="AE249" s="366"/>
      <c r="AF249" s="366"/>
      <c r="AG249" s="366"/>
      <c r="AH249" s="366"/>
      <c r="AI249" s="366"/>
      <c r="AJ249" s="367"/>
      <c r="AL249" s="347" t="str">
        <f>IF(T249="","未記入","")</f>
        <v/>
      </c>
      <c r="AM249" s="347"/>
      <c r="AN249" s="347"/>
      <c r="AO249" s="347"/>
    </row>
    <row r="250" spans="2:45" ht="21" customHeight="1">
      <c r="B250" s="359" t="s">
        <v>121</v>
      </c>
      <c r="C250" s="360"/>
      <c r="D250" s="360"/>
      <c r="E250" s="360"/>
      <c r="F250" s="360"/>
      <c r="G250" s="360"/>
      <c r="H250" s="360"/>
      <c r="I250" s="360"/>
      <c r="J250" s="360"/>
      <c r="K250" s="360"/>
      <c r="L250" s="360"/>
      <c r="M250" s="361"/>
      <c r="N250" s="840">
        <v>1</v>
      </c>
      <c r="O250" s="841"/>
      <c r="P250" s="841"/>
      <c r="Q250" s="63" t="s">
        <v>376</v>
      </c>
      <c r="R250" s="63"/>
      <c r="S250" s="63"/>
      <c r="T250" s="63"/>
      <c r="U250" s="63"/>
      <c r="V250" s="63"/>
      <c r="W250" s="65"/>
      <c r="X250" s="63"/>
      <c r="Y250" s="63"/>
      <c r="Z250" s="63"/>
      <c r="AA250" s="63"/>
      <c r="AB250" s="63"/>
      <c r="AC250" s="63"/>
      <c r="AD250" s="63"/>
      <c r="AE250" s="63"/>
      <c r="AF250" s="63"/>
      <c r="AG250" s="63"/>
      <c r="AH250" s="63"/>
      <c r="AI250" s="63"/>
      <c r="AJ250" s="69"/>
      <c r="AL250" s="347" t="str">
        <f>IF(N250="","未記入","")</f>
        <v/>
      </c>
      <c r="AM250" s="347"/>
      <c r="AN250" s="347"/>
      <c r="AO250" s="347"/>
    </row>
    <row r="251" spans="2:45" ht="18" customHeight="1">
      <c r="B251" s="443" t="s">
        <v>344</v>
      </c>
      <c r="C251" s="401"/>
      <c r="D251" s="401"/>
      <c r="E251" s="401"/>
      <c r="F251" s="401"/>
      <c r="G251" s="401"/>
      <c r="H251" s="401"/>
      <c r="I251" s="401"/>
      <c r="J251" s="401"/>
      <c r="K251" s="401"/>
      <c r="L251" s="401"/>
      <c r="M251" s="402"/>
      <c r="N251" s="829" t="s">
        <v>806</v>
      </c>
      <c r="O251" s="830"/>
      <c r="P251" s="830"/>
      <c r="Q251" s="589" t="s">
        <v>245</v>
      </c>
      <c r="R251" s="391"/>
      <c r="S251" s="392"/>
      <c r="T251" s="854" t="s">
        <v>987</v>
      </c>
      <c r="U251" s="855"/>
      <c r="V251" s="855"/>
      <c r="W251" s="855"/>
      <c r="X251" s="855"/>
      <c r="Y251" s="855"/>
      <c r="Z251" s="855"/>
      <c r="AA251" s="855"/>
      <c r="AB251" s="855"/>
      <c r="AC251" s="855"/>
      <c r="AD251" s="855"/>
      <c r="AE251" s="855"/>
      <c r="AF251" s="855"/>
      <c r="AG251" s="855"/>
      <c r="AH251" s="855"/>
      <c r="AI251" s="855"/>
      <c r="AJ251" s="856"/>
      <c r="AL251" s="347" t="str">
        <f>IF(N251="あり",IF(T251="","未記入",""),IF(N251="","未記入",""))</f>
        <v/>
      </c>
      <c r="AM251" s="347"/>
      <c r="AN251" s="347"/>
      <c r="AO251" s="347"/>
    </row>
    <row r="252" spans="2:45" ht="18" customHeight="1">
      <c r="B252" s="443"/>
      <c r="C252" s="401"/>
      <c r="D252" s="401"/>
      <c r="E252" s="401"/>
      <c r="F252" s="401"/>
      <c r="G252" s="401"/>
      <c r="H252" s="401"/>
      <c r="I252" s="401"/>
      <c r="J252" s="401"/>
      <c r="K252" s="401"/>
      <c r="L252" s="401"/>
      <c r="M252" s="402"/>
      <c r="N252" s="831"/>
      <c r="O252" s="832"/>
      <c r="P252" s="832"/>
      <c r="Q252" s="590"/>
      <c r="R252" s="394"/>
      <c r="S252" s="395"/>
      <c r="T252" s="363"/>
      <c r="U252" s="363"/>
      <c r="V252" s="363"/>
      <c r="W252" s="363"/>
      <c r="X252" s="363"/>
      <c r="Y252" s="363"/>
      <c r="Z252" s="363"/>
      <c r="AA252" s="363"/>
      <c r="AB252" s="363"/>
      <c r="AC252" s="363"/>
      <c r="AD252" s="363"/>
      <c r="AE252" s="363"/>
      <c r="AF252" s="363"/>
      <c r="AG252" s="363"/>
      <c r="AH252" s="363"/>
      <c r="AI252" s="363"/>
      <c r="AJ252" s="364"/>
      <c r="AL252" s="347"/>
      <c r="AM252" s="347"/>
      <c r="AN252" s="347"/>
      <c r="AO252" s="347"/>
    </row>
    <row r="253" spans="2:45" ht="21" customHeight="1">
      <c r="B253" s="359" t="s">
        <v>334</v>
      </c>
      <c r="C253" s="360"/>
      <c r="D253" s="360"/>
      <c r="E253" s="360"/>
      <c r="F253" s="360"/>
      <c r="G253" s="360"/>
      <c r="H253" s="360"/>
      <c r="I253" s="360"/>
      <c r="J253" s="360"/>
      <c r="K253" s="360"/>
      <c r="L253" s="360"/>
      <c r="M253" s="361"/>
      <c r="N253" s="840">
        <v>60</v>
      </c>
      <c r="O253" s="841"/>
      <c r="P253" s="841"/>
      <c r="Q253" s="45" t="s">
        <v>335</v>
      </c>
      <c r="R253" s="63"/>
      <c r="S253" s="63"/>
      <c r="T253" s="63"/>
      <c r="U253" s="63"/>
      <c r="V253" s="63"/>
      <c r="W253" s="45"/>
      <c r="X253" s="45"/>
      <c r="Y253" s="45"/>
      <c r="Z253" s="45"/>
      <c r="AA253" s="45"/>
      <c r="AB253" s="45"/>
      <c r="AC253" s="45"/>
      <c r="AD253" s="45"/>
      <c r="AE253" s="45"/>
      <c r="AF253" s="45"/>
      <c r="AG253" s="45"/>
      <c r="AH253" s="45"/>
      <c r="AI253" s="45"/>
      <c r="AJ253" s="144"/>
      <c r="AL253" s="347" t="str">
        <f>IF(N253="","未記入","")</f>
        <v/>
      </c>
      <c r="AM253" s="347"/>
      <c r="AN253" s="347"/>
      <c r="AO253" s="347"/>
      <c r="AQ253" s="37" t="s">
        <v>911</v>
      </c>
    </row>
    <row r="254" spans="2:45" ht="21" customHeight="1" thickBot="1">
      <c r="B254" s="857" t="s">
        <v>45</v>
      </c>
      <c r="C254" s="631"/>
      <c r="D254" s="631"/>
      <c r="E254" s="631"/>
      <c r="F254" s="631"/>
      <c r="G254" s="631"/>
      <c r="H254" s="631"/>
      <c r="I254" s="631"/>
      <c r="J254" s="631"/>
      <c r="K254" s="631"/>
      <c r="L254" s="631"/>
      <c r="M254" s="632"/>
      <c r="N254" s="851" t="s">
        <v>988</v>
      </c>
      <c r="O254" s="852"/>
      <c r="P254" s="852"/>
      <c r="Q254" s="852"/>
      <c r="R254" s="852"/>
      <c r="S254" s="852"/>
      <c r="T254" s="852"/>
      <c r="U254" s="852"/>
      <c r="V254" s="852"/>
      <c r="W254" s="852"/>
      <c r="X254" s="852"/>
      <c r="Y254" s="852"/>
      <c r="Z254" s="852"/>
      <c r="AA254" s="852"/>
      <c r="AB254" s="852"/>
      <c r="AC254" s="852"/>
      <c r="AD254" s="852"/>
      <c r="AE254" s="852"/>
      <c r="AF254" s="852"/>
      <c r="AG254" s="852"/>
      <c r="AH254" s="852"/>
      <c r="AI254" s="852"/>
      <c r="AJ254" s="853"/>
      <c r="AL254" s="861" t="str">
        <f>IF(N254="","未記入","")</f>
        <v/>
      </c>
      <c r="AM254" s="862"/>
      <c r="AN254" s="862"/>
      <c r="AO254" s="863"/>
    </row>
    <row r="255" spans="2:45" ht="18.75" customHeight="1"/>
    <row r="256" spans="2:45"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sheetData>
  <sheetProtection algorithmName="SHA-512" hashValue="67f+rInuJ9Bfpv+GyZqq79GCYrs2D5ImXJTpsQjwygze2+qQpvN/zxZkP4yXx9zYu4fpfV5ztdETTUIiScqd7g==" saltValue="W8YTor3itpqIClG63t9FJw==" spinCount="100000" sheet="1" formatCells="0" formatRows="0"/>
  <mergeCells count="651">
    <mergeCell ref="AL251:AO252"/>
    <mergeCell ref="AL253:AO253"/>
    <mergeCell ref="AL254:AO254"/>
    <mergeCell ref="AL245:AO245"/>
    <mergeCell ref="AL246:AO246"/>
    <mergeCell ref="AL247:AO247"/>
    <mergeCell ref="AL248:AO248"/>
    <mergeCell ref="AL249:AO249"/>
    <mergeCell ref="AL250:AO250"/>
    <mergeCell ref="AL5:AO6"/>
    <mergeCell ref="AL3:AO4"/>
    <mergeCell ref="AL19:AO19"/>
    <mergeCell ref="AL236:AO236"/>
    <mergeCell ref="AL237:AO237"/>
    <mergeCell ref="AL238:AO238"/>
    <mergeCell ref="AL210:AO210"/>
    <mergeCell ref="AL211:AO211"/>
    <mergeCell ref="AL208:AO208"/>
    <mergeCell ref="AL209:AO209"/>
    <mergeCell ref="AL231:AO231"/>
    <mergeCell ref="AL181:AO181"/>
    <mergeCell ref="AL182:AO182"/>
    <mergeCell ref="AL183:AO183"/>
    <mergeCell ref="AL184:AO184"/>
    <mergeCell ref="AL140:AO140"/>
    <mergeCell ref="AL141:AO141"/>
    <mergeCell ref="AL142:AO142"/>
    <mergeCell ref="AL173:AO173"/>
    <mergeCell ref="AL174:AO174"/>
    <mergeCell ref="AL99:AO99"/>
    <mergeCell ref="AL89:AO89"/>
    <mergeCell ref="AL90:AO90"/>
    <mergeCell ref="AL91:AO91"/>
    <mergeCell ref="AL240:AO240"/>
    <mergeCell ref="AL241:AO241"/>
    <mergeCell ref="AL242:AO242"/>
    <mergeCell ref="AL104:AO104"/>
    <mergeCell ref="AL136:AO136"/>
    <mergeCell ref="AL137:AO137"/>
    <mergeCell ref="P138:AJ138"/>
    <mergeCell ref="AL138:AO138"/>
    <mergeCell ref="AL139:AO139"/>
    <mergeCell ref="N108:AJ108"/>
    <mergeCell ref="AL108:AO108"/>
    <mergeCell ref="T231:Y231"/>
    <mergeCell ref="B234:S234"/>
    <mergeCell ref="T181:AJ181"/>
    <mergeCell ref="N185:S186"/>
    <mergeCell ref="N189:S189"/>
    <mergeCell ref="T189:AJ189"/>
    <mergeCell ref="N193:S193"/>
    <mergeCell ref="T193:AJ193"/>
    <mergeCell ref="N197:S198"/>
    <mergeCell ref="AC242:AJ242"/>
    <mergeCell ref="N209:S209"/>
    <mergeCell ref="N240:S240"/>
    <mergeCell ref="T240:W240"/>
    <mergeCell ref="AL100:AO100"/>
    <mergeCell ref="AL101:AO101"/>
    <mergeCell ref="AL102:AO102"/>
    <mergeCell ref="AL103:AO103"/>
    <mergeCell ref="AL105:AO105"/>
    <mergeCell ref="AL106:AO106"/>
    <mergeCell ref="P107:AJ107"/>
    <mergeCell ref="AL107:AO107"/>
    <mergeCell ref="AL239:AO239"/>
    <mergeCell ref="N179:S180"/>
    <mergeCell ref="T175:AJ175"/>
    <mergeCell ref="T178:AJ178"/>
    <mergeCell ref="AL109:AO109"/>
    <mergeCell ref="AL110:AO110"/>
    <mergeCell ref="AL114:AO114"/>
    <mergeCell ref="AL115:AO115"/>
    <mergeCell ref="AL148:AO148"/>
    <mergeCell ref="AL149:AO149"/>
    <mergeCell ref="AL150:AO150"/>
    <mergeCell ref="AL156:AO156"/>
    <mergeCell ref="AL157:AO157"/>
    <mergeCell ref="AL158:AO158"/>
    <mergeCell ref="N187:S187"/>
    <mergeCell ref="N208:S208"/>
    <mergeCell ref="AL92:AO92"/>
    <mergeCell ref="AL93:AO94"/>
    <mergeCell ref="AL98:AO98"/>
    <mergeCell ref="AL83:AO83"/>
    <mergeCell ref="AL84:AO84"/>
    <mergeCell ref="AL85:AO85"/>
    <mergeCell ref="AL86:AO86"/>
    <mergeCell ref="AL87:AO87"/>
    <mergeCell ref="AL88:AO88"/>
    <mergeCell ref="AL78:AO78"/>
    <mergeCell ref="AL79:AO79"/>
    <mergeCell ref="AL81:AO81"/>
    <mergeCell ref="AL82:AO82"/>
    <mergeCell ref="AL70:AO70"/>
    <mergeCell ref="AL71:AO71"/>
    <mergeCell ref="AL72:AO72"/>
    <mergeCell ref="AL73:AO73"/>
    <mergeCell ref="AL74:AO74"/>
    <mergeCell ref="AL75:AO75"/>
    <mergeCell ref="AL80:AO80"/>
    <mergeCell ref="AL17:AO17"/>
    <mergeCell ref="AL20:AO20"/>
    <mergeCell ref="AL51:AO51"/>
    <mergeCell ref="T233:AJ233"/>
    <mergeCell ref="Z231:AJ231"/>
    <mergeCell ref="AL8:AO8"/>
    <mergeCell ref="AL9:AO9"/>
    <mergeCell ref="AL10:AO10"/>
    <mergeCell ref="AL11:AO11"/>
    <mergeCell ref="AL12:AO12"/>
    <mergeCell ref="AL18:AO18"/>
    <mergeCell ref="N173:AE173"/>
    <mergeCell ref="N174:S174"/>
    <mergeCell ref="N175:S175"/>
    <mergeCell ref="N176:S176"/>
    <mergeCell ref="N177:S177"/>
    <mergeCell ref="N178:S178"/>
    <mergeCell ref="T176:AJ176"/>
    <mergeCell ref="T177:AJ177"/>
    <mergeCell ref="AL58:AO58"/>
    <mergeCell ref="AL59:AO59"/>
    <mergeCell ref="AL60:AO60"/>
    <mergeCell ref="AL76:AO76"/>
    <mergeCell ref="AL77:AO77"/>
    <mergeCell ref="N253:P253"/>
    <mergeCell ref="N254:AJ254"/>
    <mergeCell ref="T251:AJ252"/>
    <mergeCell ref="B230:S231"/>
    <mergeCell ref="T230:AA230"/>
    <mergeCell ref="B232:S232"/>
    <mergeCell ref="B233:S233"/>
    <mergeCell ref="T232:AJ232"/>
    <mergeCell ref="B235:S235"/>
    <mergeCell ref="B236:S236"/>
    <mergeCell ref="N237:S237"/>
    <mergeCell ref="T234:W234"/>
    <mergeCell ref="T236:W236"/>
    <mergeCell ref="T237:W237"/>
    <mergeCell ref="N239:S239"/>
    <mergeCell ref="T239:W239"/>
    <mergeCell ref="T235:AJ235"/>
    <mergeCell ref="N246:AJ246"/>
    <mergeCell ref="B253:M253"/>
    <mergeCell ref="B254:M254"/>
    <mergeCell ref="B248:M249"/>
    <mergeCell ref="N247:AJ247"/>
    <mergeCell ref="X239:AB239"/>
    <mergeCell ref="B251:M252"/>
    <mergeCell ref="T210:AD210"/>
    <mergeCell ref="N238:S238"/>
    <mergeCell ref="T238:W238"/>
    <mergeCell ref="X241:AB241"/>
    <mergeCell ref="X234:AB234"/>
    <mergeCell ref="X236:AB236"/>
    <mergeCell ref="X238:AB238"/>
    <mergeCell ref="N210:S211"/>
    <mergeCell ref="X237:AB237"/>
    <mergeCell ref="T211:Y211"/>
    <mergeCell ref="Z211:AJ211"/>
    <mergeCell ref="R94:T94"/>
    <mergeCell ref="U94:W94"/>
    <mergeCell ref="X94:Z94"/>
    <mergeCell ref="N99:AJ99"/>
    <mergeCell ref="T98:AJ98"/>
    <mergeCell ref="N101:AJ101"/>
    <mergeCell ref="T174:AJ174"/>
    <mergeCell ref="T140:AJ140"/>
    <mergeCell ref="N141:AJ141"/>
    <mergeCell ref="N142:AJ142"/>
    <mergeCell ref="N140:S140"/>
    <mergeCell ref="N105:S105"/>
    <mergeCell ref="T105:AJ105"/>
    <mergeCell ref="N106:AJ106"/>
    <mergeCell ref="N107:O107"/>
    <mergeCell ref="P100:AJ100"/>
    <mergeCell ref="N110:AJ110"/>
    <mergeCell ref="N115:AJ115"/>
    <mergeCell ref="N149:AJ149"/>
    <mergeCell ref="N93:Q94"/>
    <mergeCell ref="R93:AJ93"/>
    <mergeCell ref="N123:S123"/>
    <mergeCell ref="T123:AJ123"/>
    <mergeCell ref="B247:M247"/>
    <mergeCell ref="T216:AJ216"/>
    <mergeCell ref="N225:S225"/>
    <mergeCell ref="T225:AJ225"/>
    <mergeCell ref="N222:S223"/>
    <mergeCell ref="T222:AD222"/>
    <mergeCell ref="X240:AB240"/>
    <mergeCell ref="N245:W245"/>
    <mergeCell ref="N242:S242"/>
    <mergeCell ref="T242:W242"/>
    <mergeCell ref="B244:W244"/>
    <mergeCell ref="B237:M242"/>
    <mergeCell ref="AC239:AJ239"/>
    <mergeCell ref="AC240:AJ240"/>
    <mergeCell ref="B245:M245"/>
    <mergeCell ref="B246:M246"/>
    <mergeCell ref="AC241:AJ241"/>
    <mergeCell ref="N241:S241"/>
    <mergeCell ref="T241:W241"/>
    <mergeCell ref="B100:M101"/>
    <mergeCell ref="N98:S98"/>
    <mergeCell ref="N102:S102"/>
    <mergeCell ref="T102:AJ102"/>
    <mergeCell ref="T209:AJ209"/>
    <mergeCell ref="N103:AJ103"/>
    <mergeCell ref="N104:AJ104"/>
    <mergeCell ref="N100:O100"/>
    <mergeCell ref="N212:S212"/>
    <mergeCell ref="T212:AJ212"/>
    <mergeCell ref="N181:S181"/>
    <mergeCell ref="N182:S182"/>
    <mergeCell ref="N183:S183"/>
    <mergeCell ref="B140:M141"/>
    <mergeCell ref="B173:M174"/>
    <mergeCell ref="B105:M106"/>
    <mergeCell ref="B107:M108"/>
    <mergeCell ref="N184:S184"/>
    <mergeCell ref="B109:M110"/>
    <mergeCell ref="N109:S109"/>
    <mergeCell ref="T109:AJ109"/>
    <mergeCell ref="B114:M115"/>
    <mergeCell ref="N114:O114"/>
    <mergeCell ref="P114:AJ114"/>
    <mergeCell ref="N251:P252"/>
    <mergeCell ref="Q251:S252"/>
    <mergeCell ref="B102:M103"/>
    <mergeCell ref="N136:S136"/>
    <mergeCell ref="T136:AJ136"/>
    <mergeCell ref="N137:AJ137"/>
    <mergeCell ref="N138:O138"/>
    <mergeCell ref="N248:S248"/>
    <mergeCell ref="N139:AJ139"/>
    <mergeCell ref="B104:M104"/>
    <mergeCell ref="T208:AJ208"/>
    <mergeCell ref="B136:M137"/>
    <mergeCell ref="B142:M142"/>
    <mergeCell ref="B138:M139"/>
    <mergeCell ref="X242:AB242"/>
    <mergeCell ref="AC234:AJ234"/>
    <mergeCell ref="AC236:AJ236"/>
    <mergeCell ref="AC237:AJ237"/>
    <mergeCell ref="AC238:AJ238"/>
    <mergeCell ref="N249:S249"/>
    <mergeCell ref="B250:M250"/>
    <mergeCell ref="T249:AJ249"/>
    <mergeCell ref="T248:AJ248"/>
    <mergeCell ref="N250:P250"/>
    <mergeCell ref="B70:M70"/>
    <mergeCell ref="B98:M99"/>
    <mergeCell ref="B51:C56"/>
    <mergeCell ref="D51:M51"/>
    <mergeCell ref="D52:M52"/>
    <mergeCell ref="D53:M53"/>
    <mergeCell ref="B57:C59"/>
    <mergeCell ref="B60:C61"/>
    <mergeCell ref="D60:M60"/>
    <mergeCell ref="D61:M61"/>
    <mergeCell ref="D57:M57"/>
    <mergeCell ref="D58:M58"/>
    <mergeCell ref="D59:M59"/>
    <mergeCell ref="D54:M54"/>
    <mergeCell ref="D55:M55"/>
    <mergeCell ref="D56:M56"/>
    <mergeCell ref="B71:M92"/>
    <mergeCell ref="B93:M94"/>
    <mergeCell ref="B11:M11"/>
    <mergeCell ref="B12:M12"/>
    <mergeCell ref="N11:S11"/>
    <mergeCell ref="T11:AJ11"/>
    <mergeCell ref="N12:S12"/>
    <mergeCell ref="T12:AJ12"/>
    <mergeCell ref="B40:AJ40"/>
    <mergeCell ref="B18:M19"/>
    <mergeCell ref="C17:S17"/>
    <mergeCell ref="T17:AJ17"/>
    <mergeCell ref="N18:S18"/>
    <mergeCell ref="T18:AJ18"/>
    <mergeCell ref="N19:S19"/>
    <mergeCell ref="T19:AJ19"/>
    <mergeCell ref="B20:S20"/>
    <mergeCell ref="T20:AJ20"/>
    <mergeCell ref="B8:M8"/>
    <mergeCell ref="B9:M9"/>
    <mergeCell ref="B10:M10"/>
    <mergeCell ref="N8:S8"/>
    <mergeCell ref="T8:AJ8"/>
    <mergeCell ref="N9:S9"/>
    <mergeCell ref="T9:AJ9"/>
    <mergeCell ref="N10:S10"/>
    <mergeCell ref="T10:AJ10"/>
    <mergeCell ref="B7:M7"/>
    <mergeCell ref="B1:AJ1"/>
    <mergeCell ref="B2:M2"/>
    <mergeCell ref="T5:AJ6"/>
    <mergeCell ref="B5:S6"/>
    <mergeCell ref="B3:S4"/>
    <mergeCell ref="T3:AJ4"/>
    <mergeCell ref="N7:S7"/>
    <mergeCell ref="T7:AJ7"/>
    <mergeCell ref="AL111:AO111"/>
    <mergeCell ref="B112:M113"/>
    <mergeCell ref="N112:S112"/>
    <mergeCell ref="T112:AJ112"/>
    <mergeCell ref="AL112:AO112"/>
    <mergeCell ref="N113:AJ113"/>
    <mergeCell ref="AL113:AO113"/>
    <mergeCell ref="B116:M117"/>
    <mergeCell ref="N116:S116"/>
    <mergeCell ref="T116:AJ116"/>
    <mergeCell ref="AL116:AO116"/>
    <mergeCell ref="N117:AJ117"/>
    <mergeCell ref="AL117:AO117"/>
    <mergeCell ref="B111:M111"/>
    <mergeCell ref="N111:AJ111"/>
    <mergeCell ref="AL118:AO118"/>
    <mergeCell ref="B119:M120"/>
    <mergeCell ref="N119:S119"/>
    <mergeCell ref="T119:AJ119"/>
    <mergeCell ref="AL119:AO119"/>
    <mergeCell ref="N120:AJ120"/>
    <mergeCell ref="AL120:AO120"/>
    <mergeCell ref="B121:M122"/>
    <mergeCell ref="N121:O121"/>
    <mergeCell ref="P121:AJ121"/>
    <mergeCell ref="AL121:AO121"/>
    <mergeCell ref="N122:AJ122"/>
    <mergeCell ref="AL122:AO122"/>
    <mergeCell ref="B118:M118"/>
    <mergeCell ref="N118:AJ118"/>
    <mergeCell ref="AL123:AO123"/>
    <mergeCell ref="N124:AJ124"/>
    <mergeCell ref="AL124:AO124"/>
    <mergeCell ref="B125:M125"/>
    <mergeCell ref="N125:AJ125"/>
    <mergeCell ref="AL125:AO125"/>
    <mergeCell ref="B126:M127"/>
    <mergeCell ref="N126:S126"/>
    <mergeCell ref="T126:AJ126"/>
    <mergeCell ref="AL126:AO126"/>
    <mergeCell ref="N127:AJ127"/>
    <mergeCell ref="AL127:AO127"/>
    <mergeCell ref="B123:M124"/>
    <mergeCell ref="B128:M129"/>
    <mergeCell ref="N128:O128"/>
    <mergeCell ref="P128:AJ128"/>
    <mergeCell ref="AL128:AO128"/>
    <mergeCell ref="N129:AJ129"/>
    <mergeCell ref="AL129:AO129"/>
    <mergeCell ref="B130:M131"/>
    <mergeCell ref="N130:S130"/>
    <mergeCell ref="T130:AJ130"/>
    <mergeCell ref="AL130:AO130"/>
    <mergeCell ref="N131:AJ131"/>
    <mergeCell ref="AL131:AO131"/>
    <mergeCell ref="B132:M132"/>
    <mergeCell ref="N132:AJ132"/>
    <mergeCell ref="AL132:AO132"/>
    <mergeCell ref="AL144:AO144"/>
    <mergeCell ref="AL145:AO145"/>
    <mergeCell ref="AL146:AO146"/>
    <mergeCell ref="AL147:AO147"/>
    <mergeCell ref="B143:M144"/>
    <mergeCell ref="N143:S143"/>
    <mergeCell ref="T143:AJ143"/>
    <mergeCell ref="AL143:AO143"/>
    <mergeCell ref="N144:AJ144"/>
    <mergeCell ref="B145:M146"/>
    <mergeCell ref="N145:O145"/>
    <mergeCell ref="P145:AJ145"/>
    <mergeCell ref="N146:AJ146"/>
    <mergeCell ref="B147:M148"/>
    <mergeCell ref="N147:S147"/>
    <mergeCell ref="T147:AJ147"/>
    <mergeCell ref="N148:AJ148"/>
    <mergeCell ref="B149:M149"/>
    <mergeCell ref="B152:M153"/>
    <mergeCell ref="AL152:AO152"/>
    <mergeCell ref="N153:AJ153"/>
    <mergeCell ref="AL153:AO153"/>
    <mergeCell ref="B154:M155"/>
    <mergeCell ref="AL154:AO154"/>
    <mergeCell ref="N155:AJ155"/>
    <mergeCell ref="AL155:AO155"/>
    <mergeCell ref="B150:M151"/>
    <mergeCell ref="N150:S150"/>
    <mergeCell ref="T150:AJ150"/>
    <mergeCell ref="N151:AJ151"/>
    <mergeCell ref="AL151:AO151"/>
    <mergeCell ref="N152:O152"/>
    <mergeCell ref="P152:AJ152"/>
    <mergeCell ref="N154:S154"/>
    <mergeCell ref="T154:AJ154"/>
    <mergeCell ref="B156:M156"/>
    <mergeCell ref="N156:AJ156"/>
    <mergeCell ref="B157:M158"/>
    <mergeCell ref="N157:S157"/>
    <mergeCell ref="T157:AJ157"/>
    <mergeCell ref="B159:M160"/>
    <mergeCell ref="N159:O159"/>
    <mergeCell ref="P159:AJ159"/>
    <mergeCell ref="AL159:AO159"/>
    <mergeCell ref="N160:AJ160"/>
    <mergeCell ref="AL160:AO160"/>
    <mergeCell ref="N158:AJ158"/>
    <mergeCell ref="B161:M162"/>
    <mergeCell ref="N161:S161"/>
    <mergeCell ref="T161:AJ161"/>
    <mergeCell ref="AL161:AO161"/>
    <mergeCell ref="N162:AJ162"/>
    <mergeCell ref="AL162:AO162"/>
    <mergeCell ref="B163:M163"/>
    <mergeCell ref="N163:AJ163"/>
    <mergeCell ref="AL163:AO163"/>
    <mergeCell ref="B164:M165"/>
    <mergeCell ref="N164:S164"/>
    <mergeCell ref="T164:AJ164"/>
    <mergeCell ref="AL164:AO164"/>
    <mergeCell ref="N165:AJ165"/>
    <mergeCell ref="AL165:AO165"/>
    <mergeCell ref="B166:M167"/>
    <mergeCell ref="N166:O166"/>
    <mergeCell ref="P166:AJ166"/>
    <mergeCell ref="AL166:AO166"/>
    <mergeCell ref="N167:AJ167"/>
    <mergeCell ref="AL167:AO167"/>
    <mergeCell ref="B168:M169"/>
    <mergeCell ref="N168:S168"/>
    <mergeCell ref="T168:AJ168"/>
    <mergeCell ref="AL168:AO168"/>
    <mergeCell ref="N169:AJ169"/>
    <mergeCell ref="AL169:AO169"/>
    <mergeCell ref="B170:M170"/>
    <mergeCell ref="N170:AJ170"/>
    <mergeCell ref="AL170:AO170"/>
    <mergeCell ref="T187:AJ187"/>
    <mergeCell ref="AL187:AO187"/>
    <mergeCell ref="N188:S188"/>
    <mergeCell ref="T188:AJ188"/>
    <mergeCell ref="AL188:AO188"/>
    <mergeCell ref="B175:M204"/>
    <mergeCell ref="T182:AJ182"/>
    <mergeCell ref="T183:AJ183"/>
    <mergeCell ref="T184:AJ184"/>
    <mergeCell ref="AL185:AO185"/>
    <mergeCell ref="AL186:AO186"/>
    <mergeCell ref="AL175:AO175"/>
    <mergeCell ref="AL176:AO176"/>
    <mergeCell ref="AL177:AO177"/>
    <mergeCell ref="AL178:AO178"/>
    <mergeCell ref="AL179:AO179"/>
    <mergeCell ref="AL180:AO180"/>
    <mergeCell ref="AL189:AO189"/>
    <mergeCell ref="N190:S190"/>
    <mergeCell ref="T190:AJ190"/>
    <mergeCell ref="AL190:AO190"/>
    <mergeCell ref="N191:S192"/>
    <mergeCell ref="AL191:AO191"/>
    <mergeCell ref="AL192:AO192"/>
    <mergeCell ref="AL193:AO193"/>
    <mergeCell ref="N194:S194"/>
    <mergeCell ref="T194:AJ194"/>
    <mergeCell ref="AL194:AO194"/>
    <mergeCell ref="N195:S195"/>
    <mergeCell ref="T195:AJ195"/>
    <mergeCell ref="AL195:AO195"/>
    <mergeCell ref="AH191:AJ191"/>
    <mergeCell ref="AH192:AJ192"/>
    <mergeCell ref="T196:AJ196"/>
    <mergeCell ref="AL196:AO196"/>
    <mergeCell ref="AL197:AO197"/>
    <mergeCell ref="AL198:AO198"/>
    <mergeCell ref="N199:S199"/>
    <mergeCell ref="T199:AJ199"/>
    <mergeCell ref="AL199:AO199"/>
    <mergeCell ref="AH197:AJ197"/>
    <mergeCell ref="AH198:AJ198"/>
    <mergeCell ref="AL200:AO200"/>
    <mergeCell ref="AL201:AO201"/>
    <mergeCell ref="N202:S202"/>
    <mergeCell ref="T202:AJ202"/>
    <mergeCell ref="AL202:AO202"/>
    <mergeCell ref="N203:S204"/>
    <mergeCell ref="AL203:AO203"/>
    <mergeCell ref="AL204:AO204"/>
    <mergeCell ref="N201:S201"/>
    <mergeCell ref="T201:AJ201"/>
    <mergeCell ref="AH203:AJ203"/>
    <mergeCell ref="AH204:AJ204"/>
    <mergeCell ref="AL212:AO212"/>
    <mergeCell ref="N213:S213"/>
    <mergeCell ref="T213:AJ213"/>
    <mergeCell ref="AL213:AO213"/>
    <mergeCell ref="N214:S215"/>
    <mergeCell ref="T214:AD214"/>
    <mergeCell ref="AL214:AO214"/>
    <mergeCell ref="T215:Y215"/>
    <mergeCell ref="Z215:AJ215"/>
    <mergeCell ref="AL215:AO215"/>
    <mergeCell ref="AL216:AO216"/>
    <mergeCell ref="N217:S217"/>
    <mergeCell ref="T217:AJ217"/>
    <mergeCell ref="AL217:AO217"/>
    <mergeCell ref="N218:S219"/>
    <mergeCell ref="T218:AD218"/>
    <mergeCell ref="AL218:AO218"/>
    <mergeCell ref="T219:Y219"/>
    <mergeCell ref="Z219:AJ219"/>
    <mergeCell ref="AL219:AO219"/>
    <mergeCell ref="AL225:AO225"/>
    <mergeCell ref="N226:S227"/>
    <mergeCell ref="T226:AD226"/>
    <mergeCell ref="AL226:AO226"/>
    <mergeCell ref="T227:Y227"/>
    <mergeCell ref="Z227:AJ227"/>
    <mergeCell ref="AL227:AO227"/>
    <mergeCell ref="T13:AJ16"/>
    <mergeCell ref="C13:S16"/>
    <mergeCell ref="AL13:AO16"/>
    <mergeCell ref="T21:AJ26"/>
    <mergeCell ref="B21:S26"/>
    <mergeCell ref="T27:AJ38"/>
    <mergeCell ref="B27:S38"/>
    <mergeCell ref="N224:S224"/>
    <mergeCell ref="T224:AJ224"/>
    <mergeCell ref="AL224:AO224"/>
    <mergeCell ref="B208:M227"/>
    <mergeCell ref="N220:S220"/>
    <mergeCell ref="T220:AJ220"/>
    <mergeCell ref="AL220:AO220"/>
    <mergeCell ref="N221:S221"/>
    <mergeCell ref="T221:AJ221"/>
    <mergeCell ref="AL221:AO221"/>
    <mergeCell ref="AL222:AO222"/>
    <mergeCell ref="T223:Y223"/>
    <mergeCell ref="Z223:AJ223"/>
    <mergeCell ref="AL223:AO223"/>
    <mergeCell ref="N216:S216"/>
    <mergeCell ref="B62:M66"/>
    <mergeCell ref="AL62:AO66"/>
    <mergeCell ref="N67:AJ69"/>
    <mergeCell ref="B67:M69"/>
    <mergeCell ref="AL67:AO69"/>
    <mergeCell ref="N85:S85"/>
    <mergeCell ref="T85:W85"/>
    <mergeCell ref="N86:S86"/>
    <mergeCell ref="T86:W86"/>
    <mergeCell ref="X71:AA71"/>
    <mergeCell ref="N79:S79"/>
    <mergeCell ref="T79:W79"/>
    <mergeCell ref="N77:S77"/>
    <mergeCell ref="T77:W77"/>
    <mergeCell ref="N71:S71"/>
    <mergeCell ref="T71:W71"/>
    <mergeCell ref="N72:S72"/>
    <mergeCell ref="T72:W72"/>
    <mergeCell ref="X72:AA72"/>
    <mergeCell ref="N41:AJ50"/>
    <mergeCell ref="B41:M50"/>
    <mergeCell ref="AL27:AO38"/>
    <mergeCell ref="AL21:AO26"/>
    <mergeCell ref="AL41:AO50"/>
    <mergeCell ref="N51:AJ51"/>
    <mergeCell ref="N52:AJ52"/>
    <mergeCell ref="N53:AJ53"/>
    <mergeCell ref="N54:AJ54"/>
    <mergeCell ref="AL61:AO61"/>
    <mergeCell ref="AL52:AO52"/>
    <mergeCell ref="AL53:AO53"/>
    <mergeCell ref="AL54:AO54"/>
    <mergeCell ref="AL55:AO55"/>
    <mergeCell ref="AL56:AO56"/>
    <mergeCell ref="AL57:AO57"/>
    <mergeCell ref="N55:Q55"/>
    <mergeCell ref="R60:AJ60"/>
    <mergeCell ref="R59:AJ59"/>
    <mergeCell ref="R56:AJ56"/>
    <mergeCell ref="R55:AJ55"/>
    <mergeCell ref="N59:Q59"/>
    <mergeCell ref="N56:Q56"/>
    <mergeCell ref="N57:AJ57"/>
    <mergeCell ref="N58:AJ58"/>
    <mergeCell ref="N61:AJ61"/>
    <mergeCell ref="N73:W73"/>
    <mergeCell ref="N74:W74"/>
    <mergeCell ref="N87:W87"/>
    <mergeCell ref="X79:AA79"/>
    <mergeCell ref="N78:W78"/>
    <mergeCell ref="N81:W81"/>
    <mergeCell ref="N84:W84"/>
    <mergeCell ref="N83:W83"/>
    <mergeCell ref="N82:W82"/>
    <mergeCell ref="X90:AA90"/>
    <mergeCell ref="X91:AA91"/>
    <mergeCell ref="X88:AA88"/>
    <mergeCell ref="X89:AA89"/>
    <mergeCell ref="X83:AA83"/>
    <mergeCell ref="X84:AA84"/>
    <mergeCell ref="X85:AA85"/>
    <mergeCell ref="X86:AA86"/>
    <mergeCell ref="X87:AA87"/>
    <mergeCell ref="X92:AA92"/>
    <mergeCell ref="X78:AA78"/>
    <mergeCell ref="N70:Q70"/>
    <mergeCell ref="N60:Q60"/>
    <mergeCell ref="N90:S90"/>
    <mergeCell ref="T90:W90"/>
    <mergeCell ref="N91:S91"/>
    <mergeCell ref="T91:W91"/>
    <mergeCell ref="N92:S92"/>
    <mergeCell ref="T92:W92"/>
    <mergeCell ref="N62:AJ66"/>
    <mergeCell ref="N76:W76"/>
    <mergeCell ref="N75:W75"/>
    <mergeCell ref="N80:W80"/>
    <mergeCell ref="X80:AA80"/>
    <mergeCell ref="X81:AA81"/>
    <mergeCell ref="X82:AA82"/>
    <mergeCell ref="X73:AA73"/>
    <mergeCell ref="X74:AA74"/>
    <mergeCell ref="X75:AA75"/>
    <mergeCell ref="X76:AA76"/>
    <mergeCell ref="X77:AA77"/>
    <mergeCell ref="N89:W89"/>
    <mergeCell ref="N88:W88"/>
    <mergeCell ref="B205:M207"/>
    <mergeCell ref="N207:S207"/>
    <mergeCell ref="N206:S206"/>
    <mergeCell ref="N205:S205"/>
    <mergeCell ref="T205:AJ205"/>
    <mergeCell ref="T206:AJ206"/>
    <mergeCell ref="T207:AJ207"/>
    <mergeCell ref="T179:AG179"/>
    <mergeCell ref="T180:AG180"/>
    <mergeCell ref="T185:AG185"/>
    <mergeCell ref="T186:AG186"/>
    <mergeCell ref="T191:AG191"/>
    <mergeCell ref="T192:AG192"/>
    <mergeCell ref="T197:AG197"/>
    <mergeCell ref="T198:AG198"/>
    <mergeCell ref="T203:AG203"/>
    <mergeCell ref="T204:AG204"/>
    <mergeCell ref="AH180:AJ180"/>
    <mergeCell ref="AH179:AJ179"/>
    <mergeCell ref="AH185:AJ185"/>
    <mergeCell ref="AH186:AJ186"/>
    <mergeCell ref="N200:S200"/>
    <mergeCell ref="T200:AJ200"/>
    <mergeCell ref="N196:S196"/>
  </mergeCells>
  <phoneticPr fontId="2"/>
  <dataValidations count="10">
    <dataValidation type="list" allowBlank="1" showInputMessage="1" showErrorMessage="1" sqref="S90:T90 S77:T77 T79 S71:T72 S85:T86 T91:T92" xr:uid="{00000000-0002-0000-0200-000000000000}">
      <formula1>"（Ⅰ）,（Ⅱ）"</formula1>
    </dataValidation>
    <dataValidation type="list" allowBlank="1" showInputMessage="1" showErrorMessage="1" sqref="N245" xr:uid="{00000000-0002-0000-0200-000001000000}">
      <formula1>"自立,自立、要支援,自立、要支援、要介護,要支援、要介護,要介護"</formula1>
    </dataValidation>
    <dataValidation type="list" allowBlank="1" showInputMessage="1" showErrorMessage="1" sqref="T230" xr:uid="{00000000-0002-0000-0200-000002000000}">
      <formula1>"一時介護室へ移る場合,介護居室へ移る場合,その他"</formula1>
    </dataValidation>
    <dataValidation type="list" allowBlank="1" showInputMessage="1" showErrorMessage="1" sqref="T222 T226 T210 T218 T214" xr:uid="{00000000-0002-0000-0200-000003000000}">
      <formula1>"訪問診療,急変時の対応,訪問診療、急変時の対応,その他"</formula1>
    </dataValidation>
    <dataValidation type="list" allowBlank="1" showInputMessage="1" showErrorMessage="1" sqref="N173" xr:uid="{00000000-0002-0000-0200-000004000000}">
      <formula1>"救急車の手配,入退院の付き添い,通院介助,救急車の手配、入退院の付き添い,救急車の手配、入退院の付き添い、通院介助,その他"</formula1>
    </dataValidation>
    <dataValidation type="list" allowBlank="1" showInputMessage="1" showErrorMessage="1" sqref="N59:N60 N70 T236:T242 N251 T234 X71:X92 N93 N55:N56 AH179:AH180 AH197:AH198 AH185:AH186 AH191:AH192 N205 AH203:AH204" xr:uid="{00000000-0002-0000-0200-000005000000}">
      <formula1>"あり,なし"</formula1>
    </dataValidation>
    <dataValidation type="list" allowBlank="1" showInputMessage="1" showErrorMessage="1" sqref="S91" xr:uid="{00000000-0002-0000-0200-000006000000}">
      <formula1>"（Ⅰ）,（Ⅱ）,（Ⅲ）"</formula1>
    </dataValidation>
    <dataValidation type="list" allowBlank="1" showInputMessage="1" showErrorMessage="1" sqref="S92" xr:uid="{00000000-0002-0000-0200-000007000000}">
      <formula1>"（Ⅰ）,（Ⅱ）,（Ⅲ）,（Ⅳ）,（Ⅴ）"</formula1>
    </dataValidation>
    <dataValidation type="list" allowBlank="1" showInputMessage="1" showErrorMessage="1" sqref="B142:M142 B149:M149 B156:M156 B163:M163 B170:M170" xr:uid="{00000000-0002-0000-0200-000008000000}">
      <formula1>"連携内容,協力内容"</formula1>
    </dataValidation>
    <dataValidation type="list" allowBlank="1" showInputMessage="1" showErrorMessage="1" sqref="N8:N12 N18" xr:uid="{00000000-0002-0000-0200-000009000000}">
      <formula1>"自ら実施,委託,自ら実施・委託,なし"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5" manualBreakCount="5">
    <brk id="39" max="8" man="1"/>
    <brk id="70" max="35" man="1"/>
    <brk id="95" max="35" man="1"/>
    <brk id="171" max="35" man="1"/>
    <brk id="228"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68"/>
  <sheetViews>
    <sheetView view="pageBreakPreview" zoomScale="90" zoomScaleNormal="85" zoomScaleSheetLayoutView="90" workbookViewId="0"/>
  </sheetViews>
  <sheetFormatPr defaultColWidth="2.5" defaultRowHeight="22.5" customHeight="1"/>
  <cols>
    <col min="1" max="1" width="2.5" style="9" customWidth="1"/>
    <col min="2" max="10" width="2.5" style="16" customWidth="1"/>
    <col min="11" max="36" width="2.5" style="9" customWidth="1"/>
    <col min="37" max="43" width="2.5" style="10"/>
    <col min="44" max="44" width="8.125" style="10" bestFit="1" customWidth="1"/>
    <col min="45" max="16384" width="2.5" style="10"/>
  </cols>
  <sheetData>
    <row r="1" spans="1:44" ht="21" customHeight="1">
      <c r="A1" s="8" t="s">
        <v>122</v>
      </c>
      <c r="B1" s="85" t="s">
        <v>357</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7"/>
      <c r="AL1" s="325" t="s">
        <v>727</v>
      </c>
    </row>
    <row r="2" spans="1:44" ht="21" customHeight="1" thickBot="1">
      <c r="A2" s="8"/>
      <c r="B2" s="930" t="s">
        <v>138</v>
      </c>
      <c r="C2" s="508"/>
      <c r="D2" s="508"/>
      <c r="E2" s="508"/>
      <c r="F2" s="508"/>
      <c r="G2" s="508"/>
      <c r="H2" s="508"/>
      <c r="I2" s="508"/>
      <c r="J2" s="508"/>
      <c r="K2" s="508"/>
      <c r="L2" s="151"/>
      <c r="M2" s="151"/>
      <c r="N2" s="151"/>
      <c r="O2" s="8"/>
      <c r="P2" s="8"/>
      <c r="Q2" s="8"/>
      <c r="R2" s="8"/>
      <c r="S2" s="8"/>
      <c r="T2" s="8"/>
      <c r="U2" s="8"/>
      <c r="V2" s="8"/>
      <c r="W2" s="8"/>
      <c r="X2" s="8"/>
      <c r="Y2" s="323"/>
      <c r="Z2" s="8"/>
      <c r="AA2" s="8"/>
      <c r="AB2" s="8"/>
      <c r="AC2" s="8"/>
      <c r="AD2" s="8"/>
      <c r="AE2" s="8"/>
      <c r="AF2" s="8"/>
      <c r="AG2" s="8"/>
      <c r="AH2" s="8"/>
      <c r="AI2" s="8"/>
      <c r="AJ2" s="8"/>
      <c r="AL2" s="230" t="s">
        <v>725</v>
      </c>
    </row>
    <row r="3" spans="1:44" ht="21" customHeight="1">
      <c r="A3" s="86"/>
      <c r="B3" s="935"/>
      <c r="C3" s="936"/>
      <c r="D3" s="936"/>
      <c r="E3" s="936"/>
      <c r="F3" s="936"/>
      <c r="G3" s="936"/>
      <c r="H3" s="936"/>
      <c r="I3" s="936"/>
      <c r="J3" s="937"/>
      <c r="K3" s="931" t="s">
        <v>137</v>
      </c>
      <c r="L3" s="932"/>
      <c r="M3" s="932"/>
      <c r="N3" s="932"/>
      <c r="O3" s="932"/>
      <c r="P3" s="932"/>
      <c r="Q3" s="932"/>
      <c r="R3" s="932"/>
      <c r="S3" s="932"/>
      <c r="T3" s="156"/>
      <c r="U3" s="156"/>
      <c r="V3" s="156"/>
      <c r="W3" s="922" t="s">
        <v>373</v>
      </c>
      <c r="X3" s="923"/>
      <c r="Y3" s="923"/>
      <c r="Z3" s="923"/>
      <c r="AA3" s="923"/>
      <c r="AB3" s="923"/>
      <c r="AC3" s="924"/>
      <c r="AD3" s="915" t="s">
        <v>498</v>
      </c>
      <c r="AE3" s="915"/>
      <c r="AF3" s="915"/>
      <c r="AG3" s="915"/>
      <c r="AH3" s="915"/>
      <c r="AI3" s="915"/>
      <c r="AJ3" s="916"/>
      <c r="AL3" s="230" t="s">
        <v>1075</v>
      </c>
      <c r="AO3" s="87"/>
    </row>
    <row r="4" spans="1:44" ht="21" customHeight="1">
      <c r="A4" s="86"/>
      <c r="B4" s="938"/>
      <c r="C4" s="939"/>
      <c r="D4" s="939"/>
      <c r="E4" s="939"/>
      <c r="F4" s="939"/>
      <c r="G4" s="939"/>
      <c r="H4" s="939"/>
      <c r="I4" s="939"/>
      <c r="J4" s="940"/>
      <c r="K4" s="933" t="s">
        <v>39</v>
      </c>
      <c r="L4" s="934"/>
      <c r="M4" s="934"/>
      <c r="N4" s="934"/>
      <c r="O4" s="934"/>
      <c r="P4" s="934"/>
      <c r="Q4" s="934"/>
      <c r="R4" s="934"/>
      <c r="S4" s="934"/>
      <c r="T4" s="157"/>
      <c r="U4" s="157"/>
      <c r="V4" s="157"/>
      <c r="W4" s="925"/>
      <c r="X4" s="926"/>
      <c r="Y4" s="926"/>
      <c r="Z4" s="926"/>
      <c r="AA4" s="926"/>
      <c r="AB4" s="926"/>
      <c r="AC4" s="927"/>
      <c r="AD4" s="917"/>
      <c r="AE4" s="917"/>
      <c r="AF4" s="917"/>
      <c r="AG4" s="917"/>
      <c r="AH4" s="917"/>
      <c r="AI4" s="917"/>
      <c r="AJ4" s="918"/>
      <c r="AL4" s="230" t="s">
        <v>726</v>
      </c>
    </row>
    <row r="5" spans="1:44" ht="21" customHeight="1">
      <c r="A5" s="86"/>
      <c r="B5" s="941"/>
      <c r="C5" s="942"/>
      <c r="D5" s="942"/>
      <c r="E5" s="942"/>
      <c r="F5" s="942"/>
      <c r="G5" s="942"/>
      <c r="H5" s="942"/>
      <c r="I5" s="942"/>
      <c r="J5" s="943"/>
      <c r="K5" s="88"/>
      <c r="L5" s="158"/>
      <c r="M5" s="158"/>
      <c r="N5" s="207"/>
      <c r="O5" s="919" t="s">
        <v>38</v>
      </c>
      <c r="P5" s="920"/>
      <c r="Q5" s="920"/>
      <c r="R5" s="921"/>
      <c r="S5" s="919" t="s">
        <v>40</v>
      </c>
      <c r="T5" s="920"/>
      <c r="U5" s="920"/>
      <c r="V5" s="921"/>
      <c r="W5" s="88"/>
      <c r="X5" s="158"/>
      <c r="Y5" s="878" t="s">
        <v>1052</v>
      </c>
      <c r="Z5" s="878"/>
      <c r="AA5" s="878"/>
      <c r="AB5" s="878"/>
      <c r="AC5" s="878"/>
      <c r="AD5" s="917"/>
      <c r="AE5" s="917"/>
      <c r="AF5" s="917"/>
      <c r="AG5" s="917"/>
      <c r="AH5" s="917"/>
      <c r="AI5" s="917"/>
      <c r="AJ5" s="918"/>
      <c r="AL5" s="347" t="str">
        <f>IF(OR(COUNTA(O6:V16)=0,COUNTA(W6:AC16)=0),"未記入","")</f>
        <v/>
      </c>
      <c r="AM5" s="347"/>
      <c r="AN5" s="347"/>
      <c r="AO5" s="347"/>
      <c r="AR5" s="324"/>
    </row>
    <row r="6" spans="1:44" ht="21" customHeight="1">
      <c r="A6" s="86"/>
      <c r="B6" s="909" t="s">
        <v>76</v>
      </c>
      <c r="C6" s="910"/>
      <c r="D6" s="910"/>
      <c r="E6" s="910"/>
      <c r="F6" s="910"/>
      <c r="G6" s="910"/>
      <c r="H6" s="910"/>
      <c r="I6" s="910"/>
      <c r="J6" s="911"/>
      <c r="K6" s="906">
        <f>IF(O6+S6=0,"",O6+S6)</f>
        <v>1</v>
      </c>
      <c r="L6" s="907"/>
      <c r="M6" s="907"/>
      <c r="N6" s="908"/>
      <c r="O6" s="901">
        <v>1</v>
      </c>
      <c r="P6" s="902"/>
      <c r="Q6" s="902"/>
      <c r="R6" s="903"/>
      <c r="S6" s="901"/>
      <c r="T6" s="902"/>
      <c r="U6" s="902"/>
      <c r="V6" s="903"/>
      <c r="W6" s="928">
        <v>1</v>
      </c>
      <c r="X6" s="928"/>
      <c r="Y6" s="867"/>
      <c r="Z6" s="867"/>
      <c r="AA6" s="867"/>
      <c r="AB6" s="867"/>
      <c r="AC6" s="868"/>
      <c r="AD6" s="869"/>
      <c r="AE6" s="869"/>
      <c r="AF6" s="869"/>
      <c r="AG6" s="869"/>
      <c r="AH6" s="869"/>
      <c r="AI6" s="869"/>
      <c r="AJ6" s="870"/>
      <c r="AL6" s="1044" t="str">
        <f>IF(COUNTA(O6:V6)=0,"",IF(W6="","記入漏れ",IF(W6&gt;K6,"常勤換算人数が多すぎます","")))&amp;IF(COUNTIF($AD$6:$AJ$16,"*"&amp;B6&amp;"*")=1,IF(AD6="","兼務もれ",""),"")</f>
        <v/>
      </c>
      <c r="AM6" s="1045"/>
      <c r="AN6" s="1045"/>
      <c r="AO6" s="1046"/>
      <c r="AP6" s="10" t="s">
        <v>734</v>
      </c>
    </row>
    <row r="7" spans="1:44" ht="21" customHeight="1">
      <c r="A7" s="86"/>
      <c r="B7" s="909" t="s">
        <v>41</v>
      </c>
      <c r="C7" s="910"/>
      <c r="D7" s="910"/>
      <c r="E7" s="910"/>
      <c r="F7" s="910"/>
      <c r="G7" s="910"/>
      <c r="H7" s="910"/>
      <c r="I7" s="910"/>
      <c r="J7" s="911"/>
      <c r="K7" s="906">
        <f t="shared" ref="K7:K16" si="0">IF(O7+S7=0,"",O7+S7)</f>
        <v>2</v>
      </c>
      <c r="L7" s="907"/>
      <c r="M7" s="907"/>
      <c r="N7" s="908"/>
      <c r="O7" s="901">
        <v>2</v>
      </c>
      <c r="P7" s="902"/>
      <c r="Q7" s="902"/>
      <c r="R7" s="903"/>
      <c r="S7" s="901"/>
      <c r="T7" s="902"/>
      <c r="U7" s="902"/>
      <c r="V7" s="903"/>
      <c r="W7" s="928">
        <v>1</v>
      </c>
      <c r="X7" s="928"/>
      <c r="Y7" s="867"/>
      <c r="Z7" s="867"/>
      <c r="AA7" s="867"/>
      <c r="AB7" s="867"/>
      <c r="AC7" s="868"/>
      <c r="AD7" s="869" t="s">
        <v>1050</v>
      </c>
      <c r="AE7" s="869"/>
      <c r="AF7" s="869"/>
      <c r="AG7" s="869"/>
      <c r="AH7" s="869"/>
      <c r="AI7" s="869"/>
      <c r="AJ7" s="870"/>
      <c r="AL7" s="1044" t="str">
        <f>IF(COUNTA(O7:V7)=0,"",IF(W7="","記入漏れ",IF(W7&gt;K7,"常勤換算人数が多すぎます","")))&amp;IF(COUNTIF($AD$6:$AJ$16,"*"&amp;B7&amp;"*")=1,IF(AD7="","兼務もれ",""),"")</f>
        <v/>
      </c>
      <c r="AM7" s="1045"/>
      <c r="AN7" s="1045"/>
      <c r="AO7" s="1046"/>
      <c r="AP7" s="10" t="s">
        <v>737</v>
      </c>
    </row>
    <row r="8" spans="1:44" ht="21" customHeight="1">
      <c r="A8" s="86"/>
      <c r="B8" s="1062" t="s">
        <v>123</v>
      </c>
      <c r="C8" s="1063"/>
      <c r="D8" s="1063"/>
      <c r="E8" s="1063"/>
      <c r="F8" s="1063"/>
      <c r="G8" s="1063"/>
      <c r="H8" s="1063"/>
      <c r="I8" s="1063"/>
      <c r="J8" s="1064"/>
      <c r="K8" s="906">
        <f>IFERROR(O8+S8,"")</f>
        <v>23</v>
      </c>
      <c r="L8" s="907"/>
      <c r="M8" s="907"/>
      <c r="N8" s="908"/>
      <c r="O8" s="906">
        <f>IF(SUM(O9:R10)=0,"",SUM(O9:R10))</f>
        <v>8</v>
      </c>
      <c r="P8" s="907"/>
      <c r="Q8" s="907"/>
      <c r="R8" s="908"/>
      <c r="S8" s="906">
        <f>IF(SUM(S9:V10)=0,"",SUM(S9:V10))</f>
        <v>15</v>
      </c>
      <c r="T8" s="907"/>
      <c r="U8" s="907"/>
      <c r="V8" s="908"/>
      <c r="W8" s="929">
        <f>IF(SUM(W9:X10)=0,"",SUM(W9:X10))</f>
        <v>20</v>
      </c>
      <c r="X8" s="929"/>
      <c r="Y8" s="867"/>
      <c r="Z8" s="867"/>
      <c r="AA8" s="867"/>
      <c r="AB8" s="867"/>
      <c r="AC8" s="868"/>
      <c r="AD8" s="869"/>
      <c r="AE8" s="869"/>
      <c r="AF8" s="869"/>
      <c r="AG8" s="869"/>
      <c r="AH8" s="869"/>
      <c r="AI8" s="869"/>
      <c r="AJ8" s="870"/>
      <c r="AL8" s="1044" t="str">
        <f t="shared" ref="AL8" si="1">IF(K8="","",IF(ISNUMBER(W8)=FALSE,"",IF(W8&gt;K8,"常勤換算人数が多すぎます",IF(W8="","記入漏れ",""))))&amp;IF(COUNTIF($AD$6:$AJ$16,"*"&amp;B8&amp;"*")=1,IF(AD8="","兼務もれ",""),"")</f>
        <v/>
      </c>
      <c r="AM8" s="1045"/>
      <c r="AN8" s="1045"/>
      <c r="AO8" s="1046"/>
      <c r="AP8" s="10" t="s">
        <v>738</v>
      </c>
    </row>
    <row r="9" spans="1:44" ht="21" customHeight="1">
      <c r="A9" s="86"/>
      <c r="B9" s="228"/>
      <c r="C9" s="1061" t="s">
        <v>42</v>
      </c>
      <c r="D9" s="910"/>
      <c r="E9" s="910"/>
      <c r="F9" s="910"/>
      <c r="G9" s="910"/>
      <c r="H9" s="910"/>
      <c r="I9" s="910"/>
      <c r="J9" s="911"/>
      <c r="K9" s="906">
        <f t="shared" ref="K9" si="2">IF(O9+S9=0,"",O9+S9)</f>
        <v>20</v>
      </c>
      <c r="L9" s="907"/>
      <c r="M9" s="907"/>
      <c r="N9" s="908"/>
      <c r="O9" s="901">
        <v>6</v>
      </c>
      <c r="P9" s="902"/>
      <c r="Q9" s="902"/>
      <c r="R9" s="903"/>
      <c r="S9" s="901">
        <v>14</v>
      </c>
      <c r="T9" s="902"/>
      <c r="U9" s="902"/>
      <c r="V9" s="903"/>
      <c r="W9" s="928">
        <v>17.5</v>
      </c>
      <c r="X9" s="928"/>
      <c r="Y9" s="867" t="s">
        <v>1053</v>
      </c>
      <c r="Z9" s="867"/>
      <c r="AA9" s="867"/>
      <c r="AB9" s="867"/>
      <c r="AC9" s="868"/>
      <c r="AD9" s="869" t="s">
        <v>1051</v>
      </c>
      <c r="AE9" s="869"/>
      <c r="AF9" s="869"/>
      <c r="AG9" s="869"/>
      <c r="AH9" s="869"/>
      <c r="AI9" s="869"/>
      <c r="AJ9" s="870"/>
      <c r="AL9" s="1044" t="str">
        <f>IF(COUNTA(O9:V9)=0,"",IF(W9="","記入漏れ",IF(W9&gt;K9,"常勤換算人数が多すぎます","")))&amp;IF(COUNTIF($AD$6:$AJ$16,"*"&amp;C9&amp;"*")=1,IF(AD9="","兼務もれ",""),"")</f>
        <v/>
      </c>
      <c r="AM9" s="1045"/>
      <c r="AN9" s="1045"/>
      <c r="AO9" s="1046"/>
      <c r="AP9" s="10" t="s">
        <v>735</v>
      </c>
    </row>
    <row r="10" spans="1:44" ht="21" customHeight="1">
      <c r="A10" s="86"/>
      <c r="B10" s="229"/>
      <c r="C10" s="1061" t="s">
        <v>124</v>
      </c>
      <c r="D10" s="910"/>
      <c r="E10" s="910"/>
      <c r="F10" s="910"/>
      <c r="G10" s="910"/>
      <c r="H10" s="910"/>
      <c r="I10" s="910"/>
      <c r="J10" s="911"/>
      <c r="K10" s="906">
        <f t="shared" si="0"/>
        <v>3</v>
      </c>
      <c r="L10" s="907"/>
      <c r="M10" s="907"/>
      <c r="N10" s="908"/>
      <c r="O10" s="901">
        <v>2</v>
      </c>
      <c r="P10" s="902"/>
      <c r="Q10" s="902"/>
      <c r="R10" s="903"/>
      <c r="S10" s="901">
        <v>1</v>
      </c>
      <c r="T10" s="902"/>
      <c r="U10" s="902"/>
      <c r="V10" s="903"/>
      <c r="W10" s="928">
        <v>2.5</v>
      </c>
      <c r="X10" s="928"/>
      <c r="Y10" s="867"/>
      <c r="Z10" s="867"/>
      <c r="AA10" s="867"/>
      <c r="AB10" s="867"/>
      <c r="AC10" s="868"/>
      <c r="AD10" s="869"/>
      <c r="AE10" s="869"/>
      <c r="AF10" s="869"/>
      <c r="AG10" s="869"/>
      <c r="AH10" s="869"/>
      <c r="AI10" s="869"/>
      <c r="AJ10" s="870"/>
      <c r="AL10" s="1044" t="str">
        <f t="shared" ref="AL10" si="3">IF(COUNTA(O10:V10)=0,"",IF(W10="","記入漏れ",IF(W10&gt;K10,"常勤換算人数が多すぎます","")))&amp;IF(COUNTIF($AD$6:$AJ$16,"*"&amp;C10&amp;"*")=1,IF(AD10="","兼務もれ",""),"")</f>
        <v/>
      </c>
      <c r="AM10" s="1045"/>
      <c r="AN10" s="1045"/>
      <c r="AO10" s="1046"/>
      <c r="AP10" s="10" t="s">
        <v>736</v>
      </c>
    </row>
    <row r="11" spans="1:44" ht="21" customHeight="1">
      <c r="A11" s="86"/>
      <c r="B11" s="909" t="s">
        <v>125</v>
      </c>
      <c r="C11" s="910"/>
      <c r="D11" s="910"/>
      <c r="E11" s="910"/>
      <c r="F11" s="910"/>
      <c r="G11" s="910"/>
      <c r="H11" s="910"/>
      <c r="I11" s="910"/>
      <c r="J11" s="911"/>
      <c r="K11" s="906">
        <f t="shared" si="0"/>
        <v>1</v>
      </c>
      <c r="L11" s="907"/>
      <c r="M11" s="907"/>
      <c r="N11" s="908"/>
      <c r="O11" s="901">
        <v>1</v>
      </c>
      <c r="P11" s="902"/>
      <c r="Q11" s="902"/>
      <c r="R11" s="903"/>
      <c r="S11" s="901"/>
      <c r="T11" s="902"/>
      <c r="U11" s="902"/>
      <c r="V11" s="903"/>
      <c r="W11" s="928">
        <v>1</v>
      </c>
      <c r="X11" s="928"/>
      <c r="Y11" s="867"/>
      <c r="Z11" s="867"/>
      <c r="AA11" s="867"/>
      <c r="AB11" s="867"/>
      <c r="AC11" s="868"/>
      <c r="AD11" s="869"/>
      <c r="AE11" s="869"/>
      <c r="AF11" s="869"/>
      <c r="AG11" s="869"/>
      <c r="AH11" s="869"/>
      <c r="AI11" s="869"/>
      <c r="AJ11" s="870"/>
      <c r="AL11" s="1044" t="str">
        <f t="shared" ref="AL11:AL16" si="4">IF(COUNTA(O11:V11)=0,"",IF(W11="","記入漏れ",IF(W11&gt;K11,"常勤換算人数が多すぎます","")))&amp;IF(COUNTIF($AD$6:$AJ$16,"*"&amp;B11&amp;"*")=1,IF(AD11="","兼務もれ",""),"")</f>
        <v/>
      </c>
      <c r="AM11" s="1045"/>
      <c r="AN11" s="1045"/>
      <c r="AO11" s="1046"/>
    </row>
    <row r="12" spans="1:44" ht="21" customHeight="1">
      <c r="A12" s="86"/>
      <c r="B12" s="909" t="s">
        <v>43</v>
      </c>
      <c r="C12" s="910"/>
      <c r="D12" s="910"/>
      <c r="E12" s="910"/>
      <c r="F12" s="910"/>
      <c r="G12" s="910"/>
      <c r="H12" s="910"/>
      <c r="I12" s="910"/>
      <c r="J12" s="911"/>
      <c r="K12" s="906">
        <f t="shared" si="0"/>
        <v>1</v>
      </c>
      <c r="L12" s="907"/>
      <c r="M12" s="907"/>
      <c r="N12" s="908"/>
      <c r="O12" s="901">
        <v>1</v>
      </c>
      <c r="P12" s="902"/>
      <c r="Q12" s="902"/>
      <c r="R12" s="903"/>
      <c r="S12" s="901"/>
      <c r="T12" s="902"/>
      <c r="U12" s="902"/>
      <c r="V12" s="903"/>
      <c r="W12" s="928">
        <v>1</v>
      </c>
      <c r="X12" s="928"/>
      <c r="Y12" s="867"/>
      <c r="Z12" s="867"/>
      <c r="AA12" s="867"/>
      <c r="AB12" s="867"/>
      <c r="AC12" s="868"/>
      <c r="AD12" s="869"/>
      <c r="AE12" s="869"/>
      <c r="AF12" s="869"/>
      <c r="AG12" s="869"/>
      <c r="AH12" s="869"/>
      <c r="AI12" s="869"/>
      <c r="AJ12" s="870"/>
      <c r="AL12" s="1044" t="str">
        <f t="shared" si="4"/>
        <v/>
      </c>
      <c r="AM12" s="1045"/>
      <c r="AN12" s="1045"/>
      <c r="AO12" s="1046"/>
      <c r="AP12" s="230" t="s">
        <v>739</v>
      </c>
    </row>
    <row r="13" spans="1:44" ht="21" customHeight="1">
      <c r="A13" s="86"/>
      <c r="B13" s="909" t="s">
        <v>126</v>
      </c>
      <c r="C13" s="910"/>
      <c r="D13" s="910"/>
      <c r="E13" s="910"/>
      <c r="F13" s="910"/>
      <c r="G13" s="910"/>
      <c r="H13" s="910"/>
      <c r="I13" s="910"/>
      <c r="J13" s="911"/>
      <c r="K13" s="906">
        <f t="shared" si="0"/>
        <v>1</v>
      </c>
      <c r="L13" s="907"/>
      <c r="M13" s="907"/>
      <c r="N13" s="908"/>
      <c r="O13" s="901"/>
      <c r="P13" s="902"/>
      <c r="Q13" s="902"/>
      <c r="R13" s="903"/>
      <c r="S13" s="901">
        <v>1</v>
      </c>
      <c r="T13" s="902"/>
      <c r="U13" s="902"/>
      <c r="V13" s="903"/>
      <c r="W13" s="928">
        <v>1</v>
      </c>
      <c r="X13" s="928"/>
      <c r="Y13" s="867"/>
      <c r="Z13" s="867"/>
      <c r="AA13" s="867"/>
      <c r="AB13" s="867"/>
      <c r="AC13" s="868"/>
      <c r="AD13" s="869"/>
      <c r="AE13" s="869"/>
      <c r="AF13" s="869"/>
      <c r="AG13" s="869"/>
      <c r="AH13" s="869"/>
      <c r="AI13" s="869"/>
      <c r="AJ13" s="870"/>
      <c r="AL13" s="1044" t="str">
        <f t="shared" si="4"/>
        <v/>
      </c>
      <c r="AM13" s="1045"/>
      <c r="AN13" s="1045"/>
      <c r="AO13" s="1046"/>
      <c r="AP13" s="10" t="s">
        <v>740</v>
      </c>
    </row>
    <row r="14" spans="1:44" ht="21" customHeight="1">
      <c r="A14" s="86"/>
      <c r="B14" s="909" t="s">
        <v>127</v>
      </c>
      <c r="C14" s="910"/>
      <c r="D14" s="910"/>
      <c r="E14" s="910"/>
      <c r="F14" s="910"/>
      <c r="G14" s="910"/>
      <c r="H14" s="910"/>
      <c r="I14" s="910"/>
      <c r="J14" s="911"/>
      <c r="K14" s="906">
        <f t="shared" si="0"/>
        <v>5</v>
      </c>
      <c r="L14" s="907"/>
      <c r="M14" s="907"/>
      <c r="N14" s="908"/>
      <c r="O14" s="901"/>
      <c r="P14" s="902"/>
      <c r="Q14" s="902"/>
      <c r="R14" s="903"/>
      <c r="S14" s="901">
        <v>5</v>
      </c>
      <c r="T14" s="902"/>
      <c r="U14" s="902"/>
      <c r="V14" s="903"/>
      <c r="W14" s="928">
        <v>5</v>
      </c>
      <c r="X14" s="928"/>
      <c r="Y14" s="867"/>
      <c r="Z14" s="867"/>
      <c r="AA14" s="867"/>
      <c r="AB14" s="867"/>
      <c r="AC14" s="868"/>
      <c r="AD14" s="869"/>
      <c r="AE14" s="869"/>
      <c r="AF14" s="869"/>
      <c r="AG14" s="869"/>
      <c r="AH14" s="869"/>
      <c r="AI14" s="869"/>
      <c r="AJ14" s="870"/>
      <c r="AL14" s="1044" t="str">
        <f t="shared" si="4"/>
        <v/>
      </c>
      <c r="AM14" s="1045"/>
      <c r="AN14" s="1045"/>
      <c r="AO14" s="1046"/>
      <c r="AP14" s="10" t="s">
        <v>741</v>
      </c>
    </row>
    <row r="15" spans="1:44" ht="21" customHeight="1">
      <c r="A15" s="86"/>
      <c r="B15" s="909" t="s">
        <v>128</v>
      </c>
      <c r="C15" s="910"/>
      <c r="D15" s="910"/>
      <c r="E15" s="910"/>
      <c r="F15" s="910"/>
      <c r="G15" s="910"/>
      <c r="H15" s="910"/>
      <c r="I15" s="910"/>
      <c r="J15" s="911"/>
      <c r="K15" s="906">
        <f>IF(O15+S15=0,"",O15+S15)</f>
        <v>3</v>
      </c>
      <c r="L15" s="907"/>
      <c r="M15" s="907"/>
      <c r="N15" s="908"/>
      <c r="O15" s="901">
        <v>3</v>
      </c>
      <c r="P15" s="902"/>
      <c r="Q15" s="902"/>
      <c r="R15" s="903"/>
      <c r="S15" s="901"/>
      <c r="T15" s="902"/>
      <c r="U15" s="902"/>
      <c r="V15" s="903"/>
      <c r="W15" s="928">
        <v>3</v>
      </c>
      <c r="X15" s="928"/>
      <c r="Y15" s="867"/>
      <c r="Z15" s="867"/>
      <c r="AA15" s="867"/>
      <c r="AB15" s="867"/>
      <c r="AC15" s="868"/>
      <c r="AD15" s="869"/>
      <c r="AE15" s="869"/>
      <c r="AF15" s="869"/>
      <c r="AG15" s="869"/>
      <c r="AH15" s="869"/>
      <c r="AI15" s="869"/>
      <c r="AJ15" s="870"/>
      <c r="AL15" s="1044" t="str">
        <f t="shared" si="4"/>
        <v/>
      </c>
      <c r="AM15" s="1045"/>
      <c r="AN15" s="1045"/>
      <c r="AO15" s="1046"/>
    </row>
    <row r="16" spans="1:44" ht="21" customHeight="1">
      <c r="A16" s="86"/>
      <c r="B16" s="909" t="s">
        <v>129</v>
      </c>
      <c r="C16" s="910"/>
      <c r="D16" s="910"/>
      <c r="E16" s="910"/>
      <c r="F16" s="910"/>
      <c r="G16" s="910"/>
      <c r="H16" s="910"/>
      <c r="I16" s="910"/>
      <c r="J16" s="911"/>
      <c r="K16" s="906">
        <f t="shared" si="0"/>
        <v>1</v>
      </c>
      <c r="L16" s="907"/>
      <c r="M16" s="907"/>
      <c r="N16" s="908"/>
      <c r="O16" s="901">
        <v>1</v>
      </c>
      <c r="P16" s="902"/>
      <c r="Q16" s="902"/>
      <c r="R16" s="903"/>
      <c r="S16" s="901"/>
      <c r="T16" s="902"/>
      <c r="U16" s="902"/>
      <c r="V16" s="903"/>
      <c r="W16" s="928">
        <v>1</v>
      </c>
      <c r="X16" s="928"/>
      <c r="Y16" s="867"/>
      <c r="Z16" s="867"/>
      <c r="AA16" s="867"/>
      <c r="AB16" s="867"/>
      <c r="AC16" s="868"/>
      <c r="AD16" s="869"/>
      <c r="AE16" s="869"/>
      <c r="AF16" s="869"/>
      <c r="AG16" s="869"/>
      <c r="AH16" s="869"/>
      <c r="AI16" s="869"/>
      <c r="AJ16" s="870"/>
      <c r="AL16" s="1044" t="str">
        <f t="shared" si="4"/>
        <v/>
      </c>
      <c r="AM16" s="1045"/>
      <c r="AN16" s="1045"/>
      <c r="AO16" s="1046"/>
    </row>
    <row r="17" spans="1:41" s="7" customFormat="1" ht="21" customHeight="1" thickBot="1">
      <c r="A17" s="89"/>
      <c r="B17" s="912" t="s">
        <v>492</v>
      </c>
      <c r="C17" s="913"/>
      <c r="D17" s="913"/>
      <c r="E17" s="913"/>
      <c r="F17" s="913"/>
      <c r="G17" s="913"/>
      <c r="H17" s="913"/>
      <c r="I17" s="913"/>
      <c r="J17" s="913"/>
      <c r="K17" s="913"/>
      <c r="L17" s="913"/>
      <c r="M17" s="913"/>
      <c r="N17" s="913"/>
      <c r="O17" s="913"/>
      <c r="P17" s="913"/>
      <c r="Q17" s="913"/>
      <c r="R17" s="913"/>
      <c r="S17" s="913"/>
      <c r="T17" s="913"/>
      <c r="U17" s="913"/>
      <c r="V17" s="913"/>
      <c r="W17" s="913"/>
      <c r="X17" s="913"/>
      <c r="Y17" s="913"/>
      <c r="Z17" s="913"/>
      <c r="AA17" s="913"/>
      <c r="AB17" s="913"/>
      <c r="AC17" s="914"/>
      <c r="AD17" s="904">
        <v>38</v>
      </c>
      <c r="AE17" s="905"/>
      <c r="AF17" s="90" t="s">
        <v>374</v>
      </c>
      <c r="AG17" s="90"/>
      <c r="AH17" s="90"/>
      <c r="AI17" s="90"/>
      <c r="AJ17" s="91"/>
      <c r="AL17" s="347" t="str">
        <f>IF(AD17="","未記入","")</f>
        <v/>
      </c>
      <c r="AM17" s="347"/>
      <c r="AN17" s="347"/>
      <c r="AO17" s="347"/>
    </row>
    <row r="18" spans="1:41" s="7" customFormat="1" ht="21"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1:41" ht="21" customHeight="1" thickBot="1">
      <c r="B19" s="879" t="s">
        <v>139</v>
      </c>
      <c r="C19" s="879"/>
      <c r="D19" s="879"/>
      <c r="E19" s="879"/>
      <c r="F19" s="879"/>
      <c r="G19" s="879"/>
      <c r="H19" s="879"/>
      <c r="I19" s="879"/>
      <c r="J19" s="879"/>
      <c r="K19" s="879"/>
      <c r="L19" s="879"/>
      <c r="M19" s="879"/>
      <c r="N19" s="879"/>
      <c r="O19" s="879"/>
      <c r="P19" s="879"/>
      <c r="Q19" s="879"/>
      <c r="R19" s="879"/>
      <c r="S19" s="944"/>
      <c r="T19" s="155"/>
      <c r="U19" s="155"/>
      <c r="V19" s="155"/>
      <c r="W19" s="92"/>
      <c r="X19" s="43"/>
      <c r="Y19" s="43"/>
    </row>
    <row r="20" spans="1:41" ht="21" customHeight="1">
      <c r="B20" s="880"/>
      <c r="C20" s="881"/>
      <c r="D20" s="881"/>
      <c r="E20" s="881"/>
      <c r="F20" s="881"/>
      <c r="G20" s="881"/>
      <c r="H20" s="881"/>
      <c r="I20" s="881"/>
      <c r="J20" s="881"/>
      <c r="K20" s="882"/>
      <c r="L20" s="208" t="s">
        <v>39</v>
      </c>
      <c r="M20" s="199"/>
      <c r="N20" s="199"/>
      <c r="O20" s="199"/>
      <c r="P20" s="199"/>
      <c r="Q20" s="199"/>
      <c r="R20" s="199"/>
      <c r="S20" s="199"/>
      <c r="T20" s="199"/>
      <c r="U20" s="199"/>
      <c r="V20" s="199"/>
      <c r="W20" s="199"/>
      <c r="X20" s="199"/>
      <c r="Y20" s="199"/>
      <c r="Z20" s="209"/>
      <c r="AA20" s="871" t="s">
        <v>349</v>
      </c>
      <c r="AB20" s="871"/>
      <c r="AC20" s="871"/>
      <c r="AD20" s="871"/>
      <c r="AE20" s="871"/>
      <c r="AF20" s="871"/>
      <c r="AG20" s="871"/>
      <c r="AH20" s="871"/>
      <c r="AI20" s="871"/>
      <c r="AJ20" s="872"/>
    </row>
    <row r="21" spans="1:41" ht="21" customHeight="1">
      <c r="B21" s="883"/>
      <c r="C21" s="884"/>
      <c r="D21" s="884"/>
      <c r="E21" s="884"/>
      <c r="F21" s="884"/>
      <c r="G21" s="884"/>
      <c r="H21" s="884"/>
      <c r="I21" s="884"/>
      <c r="J21" s="884"/>
      <c r="K21" s="885"/>
      <c r="L21" s="154"/>
      <c r="M21" s="154"/>
      <c r="N21" s="154"/>
      <c r="O21" s="154"/>
      <c r="P21" s="154"/>
      <c r="Q21" s="878" t="s">
        <v>38</v>
      </c>
      <c r="R21" s="878"/>
      <c r="S21" s="878"/>
      <c r="T21" s="878"/>
      <c r="U21" s="878"/>
      <c r="V21" s="878" t="s">
        <v>40</v>
      </c>
      <c r="W21" s="878"/>
      <c r="X21" s="878"/>
      <c r="Y21" s="878"/>
      <c r="Z21" s="878"/>
      <c r="AA21" s="873"/>
      <c r="AB21" s="873"/>
      <c r="AC21" s="873"/>
      <c r="AD21" s="873"/>
      <c r="AE21" s="873"/>
      <c r="AF21" s="873"/>
      <c r="AG21" s="873"/>
      <c r="AH21" s="873"/>
      <c r="AI21" s="873"/>
      <c r="AJ21" s="874"/>
      <c r="AL21" s="347" t="str">
        <f>IF(COUNTA(Q22:Z26)=0,"未記入","")</f>
        <v/>
      </c>
      <c r="AM21" s="347"/>
      <c r="AN21" s="347"/>
      <c r="AO21" s="347"/>
    </row>
    <row r="22" spans="1:41" ht="25.5" customHeight="1">
      <c r="B22" s="896" t="s">
        <v>912</v>
      </c>
      <c r="C22" s="897"/>
      <c r="D22" s="897"/>
      <c r="E22" s="897"/>
      <c r="F22" s="897"/>
      <c r="G22" s="897"/>
      <c r="H22" s="897"/>
      <c r="I22" s="897"/>
      <c r="J22" s="897"/>
      <c r="K22" s="898"/>
      <c r="L22" s="899">
        <f>IF(Q22+V22=0,"",Q22+V22)</f>
        <v>1</v>
      </c>
      <c r="M22" s="899"/>
      <c r="N22" s="899"/>
      <c r="O22" s="899"/>
      <c r="P22" s="900"/>
      <c r="Q22" s="875">
        <v>1</v>
      </c>
      <c r="R22" s="875"/>
      <c r="S22" s="875"/>
      <c r="T22" s="875"/>
      <c r="U22" s="876"/>
      <c r="V22" s="875"/>
      <c r="W22" s="875"/>
      <c r="X22" s="875"/>
      <c r="Y22" s="875"/>
      <c r="Z22" s="876"/>
      <c r="AA22" s="490"/>
      <c r="AB22" s="490"/>
      <c r="AC22" s="490"/>
      <c r="AD22" s="490"/>
      <c r="AE22" s="490"/>
      <c r="AF22" s="490"/>
      <c r="AG22" s="490"/>
      <c r="AH22" s="490"/>
      <c r="AI22" s="490"/>
      <c r="AJ22" s="877"/>
      <c r="AK22" s="87"/>
    </row>
    <row r="23" spans="1:41" ht="25.5" customHeight="1">
      <c r="B23" s="896" t="s">
        <v>913</v>
      </c>
      <c r="C23" s="897"/>
      <c r="D23" s="897"/>
      <c r="E23" s="897"/>
      <c r="F23" s="897"/>
      <c r="G23" s="897"/>
      <c r="H23" s="897"/>
      <c r="I23" s="897"/>
      <c r="J23" s="897"/>
      <c r="K23" s="898"/>
      <c r="L23" s="899">
        <f t="shared" ref="L23:L25" si="5">IF(Q23+V23=0,"",Q23+V23)</f>
        <v>10</v>
      </c>
      <c r="M23" s="899"/>
      <c r="N23" s="899"/>
      <c r="O23" s="899"/>
      <c r="P23" s="900"/>
      <c r="Q23" s="875">
        <v>4</v>
      </c>
      <c r="R23" s="875"/>
      <c r="S23" s="875"/>
      <c r="T23" s="875"/>
      <c r="U23" s="876"/>
      <c r="V23" s="875">
        <v>6</v>
      </c>
      <c r="W23" s="875"/>
      <c r="X23" s="875"/>
      <c r="Y23" s="875"/>
      <c r="Z23" s="876"/>
      <c r="AA23" s="490"/>
      <c r="AB23" s="490"/>
      <c r="AC23" s="490"/>
      <c r="AD23" s="490"/>
      <c r="AE23" s="490"/>
      <c r="AF23" s="490"/>
      <c r="AG23" s="490"/>
      <c r="AH23" s="490"/>
      <c r="AI23" s="490"/>
      <c r="AJ23" s="877"/>
      <c r="AL23" s="93"/>
    </row>
    <row r="24" spans="1:41" ht="25.5" customHeight="1">
      <c r="B24" s="896" t="s">
        <v>914</v>
      </c>
      <c r="C24" s="897"/>
      <c r="D24" s="897"/>
      <c r="E24" s="897"/>
      <c r="F24" s="897"/>
      <c r="G24" s="897"/>
      <c r="H24" s="897"/>
      <c r="I24" s="897"/>
      <c r="J24" s="897"/>
      <c r="K24" s="898"/>
      <c r="L24" s="899">
        <f t="shared" si="5"/>
        <v>13</v>
      </c>
      <c r="M24" s="899"/>
      <c r="N24" s="899"/>
      <c r="O24" s="899"/>
      <c r="P24" s="900"/>
      <c r="Q24" s="875">
        <v>5</v>
      </c>
      <c r="R24" s="875"/>
      <c r="S24" s="875"/>
      <c r="T24" s="875"/>
      <c r="U24" s="876"/>
      <c r="V24" s="875">
        <v>8</v>
      </c>
      <c r="W24" s="875"/>
      <c r="X24" s="875"/>
      <c r="Y24" s="875"/>
      <c r="Z24" s="876"/>
      <c r="AA24" s="490"/>
      <c r="AB24" s="490"/>
      <c r="AC24" s="490"/>
      <c r="AD24" s="490"/>
      <c r="AE24" s="490"/>
      <c r="AF24" s="490"/>
      <c r="AG24" s="490"/>
      <c r="AH24" s="490"/>
      <c r="AI24" s="490"/>
      <c r="AJ24" s="877"/>
      <c r="AL24" s="87"/>
    </row>
    <row r="25" spans="1:41" ht="25.5" customHeight="1">
      <c r="B25" s="896" t="s">
        <v>915</v>
      </c>
      <c r="C25" s="897"/>
      <c r="D25" s="897"/>
      <c r="E25" s="897"/>
      <c r="F25" s="897"/>
      <c r="G25" s="897"/>
      <c r="H25" s="897"/>
      <c r="I25" s="897"/>
      <c r="J25" s="897"/>
      <c r="K25" s="898"/>
      <c r="L25" s="899">
        <f t="shared" si="5"/>
        <v>2</v>
      </c>
      <c r="M25" s="899"/>
      <c r="N25" s="899"/>
      <c r="O25" s="899"/>
      <c r="P25" s="900"/>
      <c r="Q25" s="875">
        <v>1</v>
      </c>
      <c r="R25" s="875"/>
      <c r="S25" s="875"/>
      <c r="T25" s="875"/>
      <c r="U25" s="876"/>
      <c r="V25" s="875">
        <v>1</v>
      </c>
      <c r="W25" s="875"/>
      <c r="X25" s="875"/>
      <c r="Y25" s="875"/>
      <c r="Z25" s="876"/>
      <c r="AA25" s="490"/>
      <c r="AB25" s="490"/>
      <c r="AC25" s="490"/>
      <c r="AD25" s="490"/>
      <c r="AE25" s="490"/>
      <c r="AF25" s="490"/>
      <c r="AG25" s="490"/>
      <c r="AH25" s="490"/>
      <c r="AI25" s="490"/>
      <c r="AJ25" s="877"/>
    </row>
    <row r="26" spans="1:41" ht="50.25" customHeight="1" thickBot="1">
      <c r="B26" s="893" t="s">
        <v>916</v>
      </c>
      <c r="C26" s="894"/>
      <c r="D26" s="894"/>
      <c r="E26" s="894"/>
      <c r="F26" s="894"/>
      <c r="G26" s="894"/>
      <c r="H26" s="894"/>
      <c r="I26" s="894"/>
      <c r="J26" s="894"/>
      <c r="K26" s="895"/>
      <c r="L26" s="886">
        <f>IF(Q26+V26=0,"",Q26+V26)</f>
        <v>2</v>
      </c>
      <c r="M26" s="886"/>
      <c r="N26" s="886"/>
      <c r="O26" s="886"/>
      <c r="P26" s="887"/>
      <c r="Q26" s="888">
        <v>1</v>
      </c>
      <c r="R26" s="888"/>
      <c r="S26" s="888"/>
      <c r="T26" s="888"/>
      <c r="U26" s="889"/>
      <c r="V26" s="888">
        <v>1</v>
      </c>
      <c r="W26" s="888"/>
      <c r="X26" s="888"/>
      <c r="Y26" s="888"/>
      <c r="Z26" s="889"/>
      <c r="AA26" s="890" t="s">
        <v>917</v>
      </c>
      <c r="AB26" s="891"/>
      <c r="AC26" s="891"/>
      <c r="AD26" s="891"/>
      <c r="AE26" s="891"/>
      <c r="AF26" s="891"/>
      <c r="AG26" s="891"/>
      <c r="AH26" s="891"/>
      <c r="AI26" s="891"/>
      <c r="AJ26" s="892"/>
    </row>
    <row r="27" spans="1:41" ht="21" customHeight="1">
      <c r="B27" s="85"/>
      <c r="C27" s="7"/>
      <c r="D27" s="7"/>
      <c r="E27" s="7"/>
      <c r="F27" s="7"/>
      <c r="G27" s="7"/>
      <c r="H27" s="7"/>
      <c r="I27" s="7"/>
      <c r="J27" s="7"/>
      <c r="K27" s="10"/>
      <c r="L27" s="10"/>
      <c r="M27" s="10"/>
      <c r="N27" s="10"/>
      <c r="O27" s="10"/>
      <c r="P27" s="10"/>
      <c r="Q27" s="10"/>
      <c r="R27" s="10"/>
      <c r="S27" s="10"/>
      <c r="T27" s="10"/>
      <c r="U27" s="10"/>
      <c r="V27" s="10"/>
      <c r="W27" s="10"/>
      <c r="X27" s="10"/>
      <c r="Y27" s="10"/>
    </row>
    <row r="28" spans="1:41" ht="21" customHeight="1" thickBot="1">
      <c r="B28" s="879" t="s">
        <v>149</v>
      </c>
      <c r="C28" s="879"/>
      <c r="D28" s="879"/>
      <c r="E28" s="879"/>
      <c r="F28" s="879"/>
      <c r="G28" s="879"/>
      <c r="H28" s="879"/>
      <c r="I28" s="879"/>
      <c r="J28" s="879"/>
      <c r="K28" s="879"/>
      <c r="L28" s="879"/>
      <c r="M28" s="879"/>
      <c r="N28" s="879"/>
      <c r="O28" s="879"/>
      <c r="P28" s="879"/>
      <c r="Q28" s="879"/>
      <c r="R28" s="879"/>
      <c r="S28" s="879"/>
      <c r="T28" s="153"/>
      <c r="U28" s="153"/>
      <c r="V28" s="153"/>
      <c r="W28" s="92"/>
      <c r="X28" s="43"/>
      <c r="Y28" s="43"/>
    </row>
    <row r="29" spans="1:41" ht="21" customHeight="1">
      <c r="B29" s="880"/>
      <c r="C29" s="881"/>
      <c r="D29" s="881"/>
      <c r="E29" s="881"/>
      <c r="F29" s="881"/>
      <c r="G29" s="881"/>
      <c r="H29" s="881"/>
      <c r="I29" s="881"/>
      <c r="J29" s="881"/>
      <c r="K29" s="882"/>
      <c r="L29" s="208" t="s">
        <v>39</v>
      </c>
      <c r="M29" s="199"/>
      <c r="N29" s="199"/>
      <c r="O29" s="199"/>
      <c r="P29" s="199"/>
      <c r="Q29" s="199"/>
      <c r="R29" s="199"/>
      <c r="S29" s="199"/>
      <c r="T29" s="199"/>
      <c r="U29" s="199"/>
      <c r="V29" s="199"/>
      <c r="W29" s="199"/>
      <c r="X29" s="199"/>
      <c r="Y29" s="199"/>
      <c r="Z29" s="209"/>
      <c r="AA29" s="871" t="s">
        <v>349</v>
      </c>
      <c r="AB29" s="871"/>
      <c r="AC29" s="871"/>
      <c r="AD29" s="871"/>
      <c r="AE29" s="871"/>
      <c r="AF29" s="871"/>
      <c r="AG29" s="871"/>
      <c r="AH29" s="871"/>
      <c r="AI29" s="871"/>
      <c r="AJ29" s="872"/>
    </row>
    <row r="30" spans="1:41" ht="21" customHeight="1">
      <c r="B30" s="883"/>
      <c r="C30" s="884"/>
      <c r="D30" s="884"/>
      <c r="E30" s="884"/>
      <c r="F30" s="884"/>
      <c r="G30" s="884"/>
      <c r="H30" s="884"/>
      <c r="I30" s="884"/>
      <c r="J30" s="884"/>
      <c r="K30" s="885"/>
      <c r="L30" s="154"/>
      <c r="M30" s="154"/>
      <c r="N30" s="154"/>
      <c r="O30" s="154"/>
      <c r="P30" s="154"/>
      <c r="Q30" s="878" t="s">
        <v>38</v>
      </c>
      <c r="R30" s="878"/>
      <c r="S30" s="878"/>
      <c r="T30" s="878"/>
      <c r="U30" s="878"/>
      <c r="V30" s="878" t="s">
        <v>40</v>
      </c>
      <c r="W30" s="878"/>
      <c r="X30" s="878"/>
      <c r="Y30" s="878"/>
      <c r="Z30" s="878"/>
      <c r="AA30" s="873"/>
      <c r="AB30" s="873"/>
      <c r="AC30" s="873"/>
      <c r="AD30" s="873"/>
      <c r="AE30" s="873"/>
      <c r="AF30" s="873"/>
      <c r="AG30" s="873"/>
      <c r="AH30" s="873"/>
      <c r="AI30" s="873"/>
      <c r="AJ30" s="874"/>
      <c r="AL30" s="347" t="str">
        <f>IF(COUNTA(Q31:Z36)=0,"未記入","")</f>
        <v/>
      </c>
      <c r="AM30" s="347"/>
      <c r="AN30" s="347"/>
      <c r="AO30" s="347"/>
    </row>
    <row r="31" spans="1:41" ht="21" customHeight="1">
      <c r="B31" s="1010" t="s">
        <v>345</v>
      </c>
      <c r="C31" s="1011"/>
      <c r="D31" s="1011"/>
      <c r="E31" s="1011"/>
      <c r="F31" s="1011"/>
      <c r="G31" s="1011"/>
      <c r="H31" s="1011"/>
      <c r="I31" s="1011"/>
      <c r="J31" s="1011"/>
      <c r="K31" s="1011"/>
      <c r="L31" s="899" t="str">
        <f t="shared" ref="L31:L36" si="6">IF(Q31+V31=0,"",Q31+V31)</f>
        <v/>
      </c>
      <c r="M31" s="899"/>
      <c r="N31" s="899"/>
      <c r="O31" s="899"/>
      <c r="P31" s="900"/>
      <c r="Q31" s="875"/>
      <c r="R31" s="875"/>
      <c r="S31" s="875"/>
      <c r="T31" s="875"/>
      <c r="U31" s="876"/>
      <c r="V31" s="875"/>
      <c r="W31" s="875"/>
      <c r="X31" s="875"/>
      <c r="Y31" s="875"/>
      <c r="Z31" s="876"/>
      <c r="AA31" s="490"/>
      <c r="AB31" s="490"/>
      <c r="AC31" s="490"/>
      <c r="AD31" s="490"/>
      <c r="AE31" s="490"/>
      <c r="AF31" s="490"/>
      <c r="AG31" s="490"/>
      <c r="AH31" s="490"/>
      <c r="AI31" s="490"/>
      <c r="AJ31" s="877"/>
    </row>
    <row r="32" spans="1:41" ht="21" customHeight="1">
      <c r="B32" s="1010" t="s">
        <v>150</v>
      </c>
      <c r="C32" s="1011"/>
      <c r="D32" s="1011"/>
      <c r="E32" s="1011"/>
      <c r="F32" s="1011"/>
      <c r="G32" s="1011"/>
      <c r="H32" s="1011"/>
      <c r="I32" s="1011"/>
      <c r="J32" s="1011"/>
      <c r="K32" s="1011"/>
      <c r="L32" s="899" t="str">
        <f t="shared" si="6"/>
        <v/>
      </c>
      <c r="M32" s="899"/>
      <c r="N32" s="899"/>
      <c r="O32" s="899"/>
      <c r="P32" s="900"/>
      <c r="Q32" s="875"/>
      <c r="R32" s="875"/>
      <c r="S32" s="875"/>
      <c r="T32" s="875"/>
      <c r="U32" s="876"/>
      <c r="V32" s="875"/>
      <c r="W32" s="875"/>
      <c r="X32" s="875"/>
      <c r="Y32" s="875"/>
      <c r="Z32" s="876"/>
      <c r="AA32" s="490"/>
      <c r="AB32" s="490"/>
      <c r="AC32" s="490"/>
      <c r="AD32" s="490"/>
      <c r="AE32" s="490"/>
      <c r="AF32" s="490"/>
      <c r="AG32" s="490"/>
      <c r="AH32" s="490"/>
      <c r="AI32" s="490"/>
      <c r="AJ32" s="877"/>
    </row>
    <row r="33" spans="1:42" ht="21" customHeight="1">
      <c r="B33" s="1010" t="s">
        <v>151</v>
      </c>
      <c r="C33" s="1011"/>
      <c r="D33" s="1011"/>
      <c r="E33" s="1011"/>
      <c r="F33" s="1011"/>
      <c r="G33" s="1011"/>
      <c r="H33" s="1011"/>
      <c r="I33" s="1011"/>
      <c r="J33" s="1011"/>
      <c r="K33" s="1011"/>
      <c r="L33" s="899">
        <f t="shared" si="6"/>
        <v>1</v>
      </c>
      <c r="M33" s="899"/>
      <c r="N33" s="899"/>
      <c r="O33" s="899"/>
      <c r="P33" s="900"/>
      <c r="Q33" s="875">
        <v>1</v>
      </c>
      <c r="R33" s="875"/>
      <c r="S33" s="875"/>
      <c r="T33" s="875"/>
      <c r="U33" s="876"/>
      <c r="V33" s="875"/>
      <c r="W33" s="875"/>
      <c r="X33" s="875"/>
      <c r="Y33" s="875"/>
      <c r="Z33" s="876"/>
      <c r="AA33" s="490"/>
      <c r="AB33" s="490"/>
      <c r="AC33" s="490"/>
      <c r="AD33" s="490"/>
      <c r="AE33" s="490"/>
      <c r="AF33" s="490"/>
      <c r="AG33" s="490"/>
      <c r="AH33" s="490"/>
      <c r="AI33" s="490"/>
      <c r="AJ33" s="877"/>
    </row>
    <row r="34" spans="1:42" ht="21" customHeight="1">
      <c r="B34" s="909" t="s">
        <v>152</v>
      </c>
      <c r="C34" s="1012"/>
      <c r="D34" s="1012"/>
      <c r="E34" s="1012"/>
      <c r="F34" s="1012"/>
      <c r="G34" s="1012"/>
      <c r="H34" s="1012"/>
      <c r="I34" s="1012"/>
      <c r="J34" s="1012"/>
      <c r="K34" s="1013"/>
      <c r="L34" s="899" t="str">
        <f>IF(Q34+V34=0,"",Q34+V34)</f>
        <v/>
      </c>
      <c r="M34" s="899"/>
      <c r="N34" s="899"/>
      <c r="O34" s="899"/>
      <c r="P34" s="900"/>
      <c r="Q34" s="875"/>
      <c r="R34" s="875"/>
      <c r="S34" s="875"/>
      <c r="T34" s="875"/>
      <c r="U34" s="876"/>
      <c r="V34" s="875"/>
      <c r="W34" s="875"/>
      <c r="X34" s="875"/>
      <c r="Y34" s="875"/>
      <c r="Z34" s="876"/>
      <c r="AA34" s="490"/>
      <c r="AB34" s="490"/>
      <c r="AC34" s="490"/>
      <c r="AD34" s="490"/>
      <c r="AE34" s="490"/>
      <c r="AF34" s="490"/>
      <c r="AG34" s="490"/>
      <c r="AH34" s="490"/>
      <c r="AI34" s="490"/>
      <c r="AJ34" s="877"/>
    </row>
    <row r="35" spans="1:42" ht="21" customHeight="1">
      <c r="B35" s="1010" t="s">
        <v>153</v>
      </c>
      <c r="C35" s="1011"/>
      <c r="D35" s="1011"/>
      <c r="E35" s="1011"/>
      <c r="F35" s="1011"/>
      <c r="G35" s="1011"/>
      <c r="H35" s="1011"/>
      <c r="I35" s="1011"/>
      <c r="J35" s="1011"/>
      <c r="K35" s="1011"/>
      <c r="L35" s="899" t="str">
        <f t="shared" si="6"/>
        <v/>
      </c>
      <c r="M35" s="899"/>
      <c r="N35" s="899"/>
      <c r="O35" s="899"/>
      <c r="P35" s="900"/>
      <c r="Q35" s="875"/>
      <c r="R35" s="875"/>
      <c r="S35" s="875"/>
      <c r="T35" s="875"/>
      <c r="U35" s="876"/>
      <c r="V35" s="875"/>
      <c r="W35" s="875"/>
      <c r="X35" s="875"/>
      <c r="Y35" s="875"/>
      <c r="Z35" s="876"/>
      <c r="AA35" s="490"/>
      <c r="AB35" s="490"/>
      <c r="AC35" s="490"/>
      <c r="AD35" s="490"/>
      <c r="AE35" s="490"/>
      <c r="AF35" s="490"/>
      <c r="AG35" s="490"/>
      <c r="AH35" s="490"/>
      <c r="AI35" s="490"/>
      <c r="AJ35" s="877"/>
    </row>
    <row r="36" spans="1:42" ht="21" customHeight="1" thickBot="1">
      <c r="B36" s="1014" t="s">
        <v>382</v>
      </c>
      <c r="C36" s="1015"/>
      <c r="D36" s="1015"/>
      <c r="E36" s="1015"/>
      <c r="F36" s="1015"/>
      <c r="G36" s="1015"/>
      <c r="H36" s="1015"/>
      <c r="I36" s="1015"/>
      <c r="J36" s="1015"/>
      <c r="K36" s="1015"/>
      <c r="L36" s="886" t="str">
        <f t="shared" si="6"/>
        <v/>
      </c>
      <c r="M36" s="886"/>
      <c r="N36" s="886"/>
      <c r="O36" s="886"/>
      <c r="P36" s="887"/>
      <c r="Q36" s="888"/>
      <c r="R36" s="888"/>
      <c r="S36" s="888"/>
      <c r="T36" s="888"/>
      <c r="U36" s="889"/>
      <c r="V36" s="888"/>
      <c r="W36" s="888"/>
      <c r="X36" s="888"/>
      <c r="Y36" s="888"/>
      <c r="Z36" s="889"/>
      <c r="AA36" s="1016"/>
      <c r="AB36" s="1016"/>
      <c r="AC36" s="1016"/>
      <c r="AD36" s="1016"/>
      <c r="AE36" s="1016"/>
      <c r="AF36" s="1016"/>
      <c r="AG36" s="1016"/>
      <c r="AH36" s="1016"/>
      <c r="AI36" s="1016"/>
      <c r="AJ36" s="1017"/>
    </row>
    <row r="37" spans="1:42" ht="21" customHeight="1">
      <c r="B37" s="85"/>
      <c r="C37" s="7"/>
      <c r="D37" s="7"/>
      <c r="E37" s="7"/>
      <c r="F37" s="7"/>
      <c r="G37" s="7"/>
      <c r="H37" s="7"/>
      <c r="I37" s="7"/>
      <c r="J37" s="7"/>
      <c r="K37" s="7"/>
      <c r="L37" s="7"/>
      <c r="M37" s="7"/>
      <c r="N37" s="7"/>
      <c r="O37" s="7"/>
      <c r="P37" s="7"/>
      <c r="Q37" s="7"/>
      <c r="R37" s="7"/>
      <c r="S37" s="7"/>
      <c r="T37" s="7"/>
      <c r="U37" s="7"/>
      <c r="V37" s="7"/>
      <c r="W37" s="7"/>
      <c r="X37" s="7"/>
      <c r="Y37" s="7"/>
      <c r="Z37" s="16"/>
      <c r="AA37" s="16"/>
      <c r="AB37" s="16"/>
      <c r="AC37" s="16"/>
      <c r="AD37" s="16"/>
      <c r="AE37" s="16"/>
      <c r="AF37" s="16"/>
      <c r="AG37" s="16"/>
      <c r="AH37" s="16"/>
      <c r="AI37" s="16"/>
      <c r="AJ37" s="16"/>
    </row>
    <row r="38" spans="1:42" ht="21" customHeight="1" thickBot="1">
      <c r="B38" s="85" t="s">
        <v>348</v>
      </c>
      <c r="C38" s="7"/>
      <c r="D38" s="7"/>
      <c r="E38" s="7"/>
      <c r="F38" s="7"/>
      <c r="G38" s="7"/>
      <c r="H38" s="7"/>
      <c r="I38" s="7"/>
      <c r="J38" s="7"/>
      <c r="K38" s="7"/>
      <c r="L38" s="7"/>
      <c r="M38" s="7"/>
      <c r="N38" s="7"/>
      <c r="O38" s="7"/>
      <c r="P38" s="7"/>
      <c r="Q38" s="7"/>
      <c r="R38" s="7"/>
      <c r="S38" s="7"/>
      <c r="T38" s="7"/>
      <c r="U38" s="7"/>
      <c r="V38" s="7"/>
      <c r="W38" s="7"/>
      <c r="X38" s="7"/>
      <c r="Y38" s="7"/>
      <c r="Z38" s="16"/>
      <c r="AA38" s="16"/>
      <c r="AB38" s="16"/>
      <c r="AC38" s="16"/>
      <c r="AD38" s="16"/>
      <c r="AE38" s="16"/>
      <c r="AF38" s="16"/>
      <c r="AG38" s="16"/>
      <c r="AH38" s="16"/>
      <c r="AI38" s="16"/>
      <c r="AJ38" s="16"/>
    </row>
    <row r="39" spans="1:42" s="7" customFormat="1" ht="21" customHeight="1">
      <c r="A39" s="16"/>
      <c r="B39" s="968" t="s">
        <v>690</v>
      </c>
      <c r="C39" s="969"/>
      <c r="D39" s="969"/>
      <c r="E39" s="969"/>
      <c r="F39" s="969"/>
      <c r="G39" s="969"/>
      <c r="H39" s="969"/>
      <c r="I39" s="969"/>
      <c r="J39" s="977">
        <v>9</v>
      </c>
      <c r="K39" s="977"/>
      <c r="L39" s="978" t="s">
        <v>691</v>
      </c>
      <c r="M39" s="978"/>
      <c r="N39" s="977">
        <v>18</v>
      </c>
      <c r="O39" s="977"/>
      <c r="P39" s="105" t="s">
        <v>692</v>
      </c>
      <c r="Q39" s="105"/>
      <c r="R39" s="210"/>
      <c r="S39" s="200"/>
      <c r="T39" s="200"/>
      <c r="U39" s="200"/>
      <c r="V39" s="200"/>
      <c r="W39" s="200"/>
      <c r="X39" s="200"/>
      <c r="Y39" s="200"/>
      <c r="Z39" s="200"/>
      <c r="AA39" s="200"/>
      <c r="AB39" s="200"/>
      <c r="AC39" s="200"/>
      <c r="AD39" s="200"/>
      <c r="AE39" s="200"/>
      <c r="AF39" s="200"/>
      <c r="AG39" s="200"/>
      <c r="AH39" s="200"/>
      <c r="AI39" s="200"/>
      <c r="AJ39" s="106"/>
      <c r="AL39" s="347" t="str">
        <f>IF(COUNTA(J39,N39)=2,"","未記入")</f>
        <v/>
      </c>
      <c r="AM39" s="347"/>
      <c r="AN39" s="347"/>
      <c r="AO39" s="347"/>
    </row>
    <row r="40" spans="1:42" s="7" customFormat="1" ht="21" customHeight="1">
      <c r="A40" s="16"/>
      <c r="B40" s="983"/>
      <c r="C40" s="984"/>
      <c r="D40" s="984"/>
      <c r="E40" s="984"/>
      <c r="F40" s="984"/>
      <c r="G40" s="984"/>
      <c r="H40" s="984"/>
      <c r="I40" s="984"/>
      <c r="J40" s="984"/>
      <c r="K40" s="984"/>
      <c r="L40" s="500" t="s">
        <v>154</v>
      </c>
      <c r="M40" s="501"/>
      <c r="N40" s="501"/>
      <c r="O40" s="501"/>
      <c r="P40" s="501"/>
      <c r="Q40" s="501"/>
      <c r="R40" s="501"/>
      <c r="S40" s="501"/>
      <c r="T40" s="502"/>
      <c r="U40" s="919" t="s">
        <v>361</v>
      </c>
      <c r="V40" s="920"/>
      <c r="W40" s="920"/>
      <c r="X40" s="920"/>
      <c r="Y40" s="920"/>
      <c r="Z40" s="920"/>
      <c r="AA40" s="920"/>
      <c r="AB40" s="920"/>
      <c r="AC40" s="920"/>
      <c r="AD40" s="920"/>
      <c r="AE40" s="920"/>
      <c r="AF40" s="920"/>
      <c r="AG40" s="920"/>
      <c r="AH40" s="920"/>
      <c r="AI40" s="920"/>
      <c r="AJ40" s="980"/>
      <c r="AL40" s="347" t="str">
        <f>IF(OR(COUNTA(L41:R44)=0,COUNTA(U41:AH44)=0),"未記入","")</f>
        <v/>
      </c>
      <c r="AM40" s="347"/>
      <c r="AN40" s="347"/>
      <c r="AO40" s="347"/>
      <c r="AP40" s="7" t="s">
        <v>729</v>
      </c>
    </row>
    <row r="41" spans="1:42" s="7" customFormat="1" ht="21" customHeight="1">
      <c r="A41" s="16"/>
      <c r="B41" s="1010" t="s">
        <v>124</v>
      </c>
      <c r="C41" s="1011"/>
      <c r="D41" s="1011"/>
      <c r="E41" s="1011"/>
      <c r="F41" s="1011"/>
      <c r="G41" s="1011"/>
      <c r="H41" s="1011"/>
      <c r="I41" s="1011"/>
      <c r="J41" s="1011"/>
      <c r="K41" s="1011"/>
      <c r="L41" s="526"/>
      <c r="M41" s="527"/>
      <c r="N41" s="527"/>
      <c r="O41" s="527"/>
      <c r="P41" s="527"/>
      <c r="Q41" s="527"/>
      <c r="R41" s="527"/>
      <c r="S41" s="377" t="s">
        <v>689</v>
      </c>
      <c r="T41" s="979"/>
      <c r="U41" s="526"/>
      <c r="V41" s="527"/>
      <c r="W41" s="527"/>
      <c r="X41" s="527"/>
      <c r="Y41" s="527"/>
      <c r="Z41" s="527"/>
      <c r="AA41" s="527"/>
      <c r="AB41" s="527"/>
      <c r="AC41" s="527"/>
      <c r="AD41" s="527"/>
      <c r="AE41" s="527"/>
      <c r="AF41" s="527"/>
      <c r="AG41" s="527"/>
      <c r="AH41" s="527"/>
      <c r="AI41" s="985" t="s">
        <v>689</v>
      </c>
      <c r="AJ41" s="986"/>
      <c r="AP41" s="7" t="s">
        <v>730</v>
      </c>
    </row>
    <row r="42" spans="1:42" s="7" customFormat="1" ht="21" customHeight="1">
      <c r="A42" s="16"/>
      <c r="B42" s="1010" t="s">
        <v>42</v>
      </c>
      <c r="C42" s="1011"/>
      <c r="D42" s="1011"/>
      <c r="E42" s="1011"/>
      <c r="F42" s="1011"/>
      <c r="G42" s="1011"/>
      <c r="H42" s="1011"/>
      <c r="I42" s="1011"/>
      <c r="J42" s="1011"/>
      <c r="K42" s="1011"/>
      <c r="L42" s="526">
        <v>3</v>
      </c>
      <c r="M42" s="527"/>
      <c r="N42" s="527"/>
      <c r="O42" s="527"/>
      <c r="P42" s="527"/>
      <c r="Q42" s="527"/>
      <c r="R42" s="527"/>
      <c r="S42" s="377" t="s">
        <v>689</v>
      </c>
      <c r="T42" s="979"/>
      <c r="U42" s="526">
        <v>2</v>
      </c>
      <c r="V42" s="527"/>
      <c r="W42" s="527"/>
      <c r="X42" s="527"/>
      <c r="Y42" s="527"/>
      <c r="Z42" s="527"/>
      <c r="AA42" s="527"/>
      <c r="AB42" s="527"/>
      <c r="AC42" s="527"/>
      <c r="AD42" s="527"/>
      <c r="AE42" s="527"/>
      <c r="AF42" s="527"/>
      <c r="AG42" s="527"/>
      <c r="AH42" s="527"/>
      <c r="AI42" s="985" t="s">
        <v>689</v>
      </c>
      <c r="AJ42" s="986"/>
      <c r="AP42" s="7" t="s">
        <v>731</v>
      </c>
    </row>
    <row r="43" spans="1:42" s="7" customFormat="1" ht="21" customHeight="1">
      <c r="A43" s="16"/>
      <c r="B43" s="1049" t="s">
        <v>41</v>
      </c>
      <c r="C43" s="1050"/>
      <c r="D43" s="1050"/>
      <c r="E43" s="1050"/>
      <c r="F43" s="1050"/>
      <c r="G43" s="1050"/>
      <c r="H43" s="1050"/>
      <c r="I43" s="1050"/>
      <c r="J43" s="1050"/>
      <c r="K43" s="1050"/>
      <c r="L43" s="526"/>
      <c r="M43" s="527"/>
      <c r="N43" s="527"/>
      <c r="O43" s="527"/>
      <c r="P43" s="527"/>
      <c r="Q43" s="527"/>
      <c r="R43" s="527"/>
      <c r="S43" s="377" t="s">
        <v>689</v>
      </c>
      <c r="T43" s="979"/>
      <c r="U43" s="526"/>
      <c r="V43" s="527"/>
      <c r="W43" s="527"/>
      <c r="X43" s="527"/>
      <c r="Y43" s="527"/>
      <c r="Z43" s="527"/>
      <c r="AA43" s="527"/>
      <c r="AB43" s="527"/>
      <c r="AC43" s="527"/>
      <c r="AD43" s="527"/>
      <c r="AE43" s="527"/>
      <c r="AF43" s="527"/>
      <c r="AG43" s="527"/>
      <c r="AH43" s="527"/>
      <c r="AI43" s="985" t="s">
        <v>689</v>
      </c>
      <c r="AJ43" s="986"/>
      <c r="AP43" s="7" t="s">
        <v>732</v>
      </c>
    </row>
    <row r="44" spans="1:42" s="7" customFormat="1" ht="21" customHeight="1" thickBot="1">
      <c r="A44" s="16"/>
      <c r="B44" s="981"/>
      <c r="C44" s="982"/>
      <c r="D44" s="982"/>
      <c r="E44" s="982"/>
      <c r="F44" s="982"/>
      <c r="G44" s="982"/>
      <c r="H44" s="982"/>
      <c r="I44" s="982"/>
      <c r="J44" s="982"/>
      <c r="K44" s="982"/>
      <c r="L44" s="904"/>
      <c r="M44" s="905"/>
      <c r="N44" s="905"/>
      <c r="O44" s="905"/>
      <c r="P44" s="905"/>
      <c r="Q44" s="905"/>
      <c r="R44" s="905"/>
      <c r="S44" s="494" t="s">
        <v>689</v>
      </c>
      <c r="T44" s="1051"/>
      <c r="U44" s="904"/>
      <c r="V44" s="905"/>
      <c r="W44" s="905"/>
      <c r="X44" s="905"/>
      <c r="Y44" s="905"/>
      <c r="Z44" s="905"/>
      <c r="AA44" s="905"/>
      <c r="AB44" s="905"/>
      <c r="AC44" s="905"/>
      <c r="AD44" s="905"/>
      <c r="AE44" s="905"/>
      <c r="AF44" s="905"/>
      <c r="AG44" s="905"/>
      <c r="AH44" s="905"/>
      <c r="AI44" s="975" t="s">
        <v>689</v>
      </c>
      <c r="AJ44" s="976"/>
      <c r="AP44" s="7" t="s">
        <v>733</v>
      </c>
    </row>
    <row r="45" spans="1:42" s="84" customFormat="1" ht="21" customHeight="1">
      <c r="A45" s="89"/>
      <c r="B45" s="94"/>
      <c r="Z45" s="89"/>
      <c r="AA45" s="89"/>
      <c r="AB45" s="89"/>
      <c r="AC45" s="89"/>
      <c r="AD45" s="89"/>
      <c r="AE45" s="89"/>
      <c r="AF45" s="89"/>
      <c r="AG45" s="89"/>
      <c r="AH45" s="89"/>
      <c r="AI45" s="89"/>
      <c r="AJ45" s="89"/>
    </row>
    <row r="46" spans="1:42" ht="21" customHeight="1" thickBot="1">
      <c r="B46" s="1048" t="s">
        <v>429</v>
      </c>
      <c r="C46" s="1048"/>
      <c r="D46" s="1048"/>
      <c r="E46" s="1048"/>
      <c r="F46" s="1048"/>
      <c r="G46" s="1048"/>
      <c r="H46" s="1048"/>
      <c r="I46" s="1048"/>
      <c r="J46" s="1048"/>
      <c r="K46" s="1048"/>
      <c r="L46" s="1048"/>
      <c r="M46" s="1048"/>
      <c r="N46" s="1048"/>
      <c r="O46" s="1048"/>
      <c r="P46" s="1048"/>
      <c r="Q46" s="1048"/>
      <c r="R46" s="1048"/>
      <c r="S46" s="1048"/>
      <c r="T46" s="1048"/>
      <c r="U46" s="1048"/>
      <c r="V46" s="1048"/>
      <c r="W46" s="1048"/>
      <c r="X46" s="1048"/>
      <c r="Y46" s="1048"/>
      <c r="Z46" s="1048"/>
      <c r="AA46" s="1048"/>
      <c r="AB46" s="1048"/>
      <c r="AC46" s="1048"/>
      <c r="AD46" s="1048"/>
      <c r="AE46" s="1048"/>
      <c r="AF46" s="1048"/>
      <c r="AG46" s="1048"/>
      <c r="AH46" s="1048"/>
      <c r="AI46" s="1048"/>
      <c r="AJ46" s="1048"/>
    </row>
    <row r="47" spans="1:42" ht="21" customHeight="1">
      <c r="B47" s="961" t="s">
        <v>257</v>
      </c>
      <c r="C47" s="962"/>
      <c r="D47" s="962"/>
      <c r="E47" s="962"/>
      <c r="F47" s="962"/>
      <c r="G47" s="962"/>
      <c r="H47" s="962"/>
      <c r="I47" s="962"/>
      <c r="J47" s="962"/>
      <c r="K47" s="962"/>
      <c r="L47" s="1022" t="s">
        <v>332</v>
      </c>
      <c r="M47" s="1023"/>
      <c r="N47" s="1023"/>
      <c r="O47" s="1023"/>
      <c r="P47" s="1023"/>
      <c r="Q47" s="1023"/>
      <c r="R47" s="1023"/>
      <c r="S47" s="1023"/>
      <c r="T47" s="1023"/>
      <c r="U47" s="1023"/>
      <c r="V47" s="1023"/>
      <c r="W47" s="1023"/>
      <c r="X47" s="1023"/>
      <c r="Y47" s="1023"/>
      <c r="Z47" s="1023"/>
      <c r="AA47" s="1023"/>
      <c r="AB47" s="1024"/>
      <c r="AC47" s="965" t="s">
        <v>918</v>
      </c>
      <c r="AD47" s="966"/>
      <c r="AE47" s="966"/>
      <c r="AF47" s="966"/>
      <c r="AG47" s="966"/>
      <c r="AH47" s="966"/>
      <c r="AI47" s="966"/>
      <c r="AJ47" s="967"/>
      <c r="AL47" s="347" t="str">
        <f>IF(AC47="","未記入","")</f>
        <v/>
      </c>
      <c r="AM47" s="347"/>
      <c r="AN47" s="347"/>
      <c r="AO47" s="347"/>
    </row>
    <row r="48" spans="1:42" ht="24.95" customHeight="1">
      <c r="B48" s="963"/>
      <c r="C48" s="964"/>
      <c r="D48" s="964"/>
      <c r="E48" s="964"/>
      <c r="F48" s="964"/>
      <c r="G48" s="964"/>
      <c r="H48" s="964"/>
      <c r="I48" s="964"/>
      <c r="J48" s="964"/>
      <c r="K48" s="964"/>
      <c r="L48" s="972" t="s">
        <v>155</v>
      </c>
      <c r="M48" s="973"/>
      <c r="N48" s="973"/>
      <c r="O48" s="973"/>
      <c r="P48" s="973"/>
      <c r="Q48" s="973"/>
      <c r="R48" s="973"/>
      <c r="S48" s="973"/>
      <c r="T48" s="973"/>
      <c r="U48" s="973"/>
      <c r="V48" s="973"/>
      <c r="W48" s="973"/>
      <c r="X48" s="973"/>
      <c r="Y48" s="973"/>
      <c r="Z48" s="973"/>
      <c r="AA48" s="973"/>
      <c r="AB48" s="974"/>
      <c r="AC48" s="952">
        <f>'４サービス内容 '!R94</f>
        <v>2</v>
      </c>
      <c r="AD48" s="953"/>
      <c r="AE48" s="953"/>
      <c r="AF48" s="953"/>
      <c r="AG48" s="953"/>
      <c r="AH48" s="953"/>
      <c r="AI48" s="948" t="s">
        <v>693</v>
      </c>
      <c r="AJ48" s="949"/>
      <c r="AL48" s="347" t="str">
        <f>IF(AC48="","未記入","")</f>
        <v/>
      </c>
      <c r="AM48" s="347"/>
      <c r="AN48" s="347"/>
      <c r="AO48" s="347"/>
    </row>
    <row r="49" spans="2:68" ht="24.95" customHeight="1">
      <c r="B49" s="963"/>
      <c r="C49" s="964"/>
      <c r="D49" s="964"/>
      <c r="E49" s="964"/>
      <c r="F49" s="964"/>
      <c r="G49" s="964"/>
      <c r="H49" s="964"/>
      <c r="I49" s="964"/>
      <c r="J49" s="964"/>
      <c r="K49" s="964"/>
      <c r="L49" s="945" t="s">
        <v>156</v>
      </c>
      <c r="M49" s="946"/>
      <c r="N49" s="946"/>
      <c r="O49" s="946"/>
      <c r="P49" s="946"/>
      <c r="Q49" s="946"/>
      <c r="R49" s="946"/>
      <c r="S49" s="946"/>
      <c r="T49" s="946"/>
      <c r="U49" s="946"/>
      <c r="V49" s="946"/>
      <c r="W49" s="946"/>
      <c r="X49" s="946"/>
      <c r="Y49" s="946"/>
      <c r="Z49" s="946"/>
      <c r="AA49" s="946"/>
      <c r="AB49" s="947"/>
      <c r="AC49" s="954"/>
      <c r="AD49" s="955"/>
      <c r="AE49" s="955"/>
      <c r="AF49" s="955"/>
      <c r="AG49" s="955"/>
      <c r="AH49" s="955"/>
      <c r="AI49" s="950"/>
      <c r="AJ49" s="951"/>
      <c r="AL49" s="347"/>
      <c r="AM49" s="347"/>
      <c r="AN49" s="347"/>
      <c r="AO49" s="347"/>
    </row>
    <row r="50" spans="2:68" ht="21" customHeight="1">
      <c r="B50" s="956" t="s">
        <v>258</v>
      </c>
      <c r="C50" s="743"/>
      <c r="D50" s="743"/>
      <c r="E50" s="743"/>
      <c r="F50" s="743"/>
      <c r="G50" s="743"/>
      <c r="H50" s="743"/>
      <c r="I50" s="743"/>
      <c r="J50" s="743"/>
      <c r="K50" s="743"/>
      <c r="L50" s="743"/>
      <c r="M50" s="743"/>
      <c r="N50" s="743"/>
      <c r="O50" s="957"/>
      <c r="P50" s="702" t="s">
        <v>157</v>
      </c>
      <c r="Q50" s="703"/>
      <c r="R50" s="703"/>
      <c r="S50" s="703"/>
      <c r="T50" s="703"/>
      <c r="U50" s="703"/>
      <c r="V50" s="703"/>
      <c r="W50" s="703"/>
      <c r="X50" s="704"/>
      <c r="Y50" s="971"/>
      <c r="Z50" s="971"/>
      <c r="AA50" s="971"/>
      <c r="AB50" s="971"/>
      <c r="AC50" s="971"/>
      <c r="AD50" s="971"/>
      <c r="AE50" s="971"/>
      <c r="AF50" s="971"/>
      <c r="AG50" s="971"/>
      <c r="AH50" s="970" t="s">
        <v>689</v>
      </c>
      <c r="AI50" s="970"/>
      <c r="AJ50" s="95"/>
      <c r="AL50" s="729"/>
      <c r="AM50" s="729"/>
      <c r="AN50" s="729"/>
      <c r="AO50" s="729"/>
    </row>
    <row r="51" spans="2:68" ht="21" customHeight="1">
      <c r="B51" s="742"/>
      <c r="C51" s="743"/>
      <c r="D51" s="743"/>
      <c r="E51" s="743"/>
      <c r="F51" s="743"/>
      <c r="G51" s="743"/>
      <c r="H51" s="743"/>
      <c r="I51" s="743"/>
      <c r="J51" s="743"/>
      <c r="K51" s="743"/>
      <c r="L51" s="743"/>
      <c r="M51" s="743"/>
      <c r="N51" s="743"/>
      <c r="O51" s="957"/>
      <c r="P51" s="972" t="s">
        <v>158</v>
      </c>
      <c r="Q51" s="973"/>
      <c r="R51" s="973"/>
      <c r="S51" s="973"/>
      <c r="T51" s="973"/>
      <c r="U51" s="973"/>
      <c r="V51" s="973"/>
      <c r="W51" s="973"/>
      <c r="X51" s="974"/>
      <c r="Y51" s="1004"/>
      <c r="Z51" s="1005"/>
      <c r="AA51" s="1005"/>
      <c r="AB51" s="1005"/>
      <c r="AC51" s="1005"/>
      <c r="AD51" s="1005"/>
      <c r="AE51" s="1005"/>
      <c r="AF51" s="1005"/>
      <c r="AG51" s="1005"/>
      <c r="AH51" s="1005"/>
      <c r="AI51" s="1005"/>
      <c r="AJ51" s="1006"/>
      <c r="AL51" s="729"/>
      <c r="AM51" s="729"/>
      <c r="AN51" s="729"/>
      <c r="AO51" s="729"/>
    </row>
    <row r="52" spans="2:68" ht="21" customHeight="1">
      <c r="B52" s="742"/>
      <c r="C52" s="743"/>
      <c r="D52" s="743"/>
      <c r="E52" s="743"/>
      <c r="F52" s="743"/>
      <c r="G52" s="743"/>
      <c r="H52" s="743"/>
      <c r="I52" s="743"/>
      <c r="J52" s="743"/>
      <c r="K52" s="743"/>
      <c r="L52" s="743"/>
      <c r="M52" s="743"/>
      <c r="N52" s="743"/>
      <c r="O52" s="957"/>
      <c r="P52" s="998" t="s">
        <v>159</v>
      </c>
      <c r="Q52" s="999"/>
      <c r="R52" s="999"/>
      <c r="S52" s="999"/>
      <c r="T52" s="999"/>
      <c r="U52" s="999"/>
      <c r="V52" s="999"/>
      <c r="W52" s="999"/>
      <c r="X52" s="1000"/>
      <c r="Y52" s="1004"/>
      <c r="Z52" s="1005"/>
      <c r="AA52" s="1005"/>
      <c r="AB52" s="1005"/>
      <c r="AC52" s="1005"/>
      <c r="AD52" s="1005"/>
      <c r="AE52" s="1005"/>
      <c r="AF52" s="1005"/>
      <c r="AG52" s="1005"/>
      <c r="AH52" s="1005"/>
      <c r="AI52" s="1005"/>
      <c r="AJ52" s="1006"/>
      <c r="AL52" s="729"/>
      <c r="AM52" s="729"/>
      <c r="AN52" s="729"/>
      <c r="AO52" s="729"/>
    </row>
    <row r="53" spans="2:68" ht="21" customHeight="1" thickBot="1">
      <c r="B53" s="958"/>
      <c r="C53" s="959"/>
      <c r="D53" s="959"/>
      <c r="E53" s="959"/>
      <c r="F53" s="959"/>
      <c r="G53" s="959"/>
      <c r="H53" s="959"/>
      <c r="I53" s="959"/>
      <c r="J53" s="959"/>
      <c r="K53" s="959"/>
      <c r="L53" s="959"/>
      <c r="M53" s="959"/>
      <c r="N53" s="959"/>
      <c r="O53" s="960"/>
      <c r="P53" s="1001" t="s">
        <v>160</v>
      </c>
      <c r="Q53" s="1002"/>
      <c r="R53" s="1002"/>
      <c r="S53" s="1002"/>
      <c r="T53" s="1002"/>
      <c r="U53" s="1002"/>
      <c r="V53" s="1002"/>
      <c r="W53" s="1002"/>
      <c r="X53" s="1003"/>
      <c r="Y53" s="1007"/>
      <c r="Z53" s="1008"/>
      <c r="AA53" s="1008"/>
      <c r="AB53" s="1008"/>
      <c r="AC53" s="1008"/>
      <c r="AD53" s="1008"/>
      <c r="AE53" s="1008"/>
      <c r="AF53" s="1008"/>
      <c r="AG53" s="1008"/>
      <c r="AH53" s="1008"/>
      <c r="AI53" s="1008"/>
      <c r="AJ53" s="1009"/>
      <c r="AL53" s="729"/>
      <c r="AM53" s="729"/>
      <c r="AN53" s="729"/>
      <c r="AO53" s="729"/>
    </row>
    <row r="54" spans="2:68" ht="21" customHeight="1">
      <c r="B54" s="96"/>
      <c r="C54" s="96"/>
      <c r="D54" s="96"/>
      <c r="E54" s="96"/>
      <c r="F54" s="96"/>
      <c r="G54" s="96"/>
      <c r="H54" s="96"/>
      <c r="I54" s="96"/>
      <c r="J54" s="96"/>
      <c r="K54" s="97"/>
      <c r="L54" s="97"/>
      <c r="M54" s="97"/>
      <c r="N54" s="97"/>
      <c r="O54" s="43"/>
      <c r="P54" s="43"/>
      <c r="Q54" s="43"/>
      <c r="R54" s="43"/>
      <c r="S54" s="43"/>
      <c r="T54" s="43"/>
      <c r="U54" s="43"/>
      <c r="V54" s="43"/>
      <c r="W54" s="43"/>
      <c r="X54" s="43"/>
      <c r="Y54" s="43"/>
      <c r="Z54" s="43"/>
      <c r="AA54" s="43"/>
      <c r="AB54" s="43"/>
      <c r="AC54" s="43"/>
      <c r="AD54" s="43"/>
      <c r="AE54" s="43"/>
      <c r="AF54" s="43"/>
      <c r="AG54" s="43"/>
      <c r="AH54" s="43"/>
      <c r="AI54" s="43"/>
      <c r="AJ54" s="43"/>
    </row>
    <row r="55" spans="2:68" ht="21" customHeight="1" thickBot="1">
      <c r="B55" s="152" t="s">
        <v>161</v>
      </c>
      <c r="C55" s="152"/>
      <c r="D55" s="94"/>
      <c r="E55" s="94"/>
      <c r="F55" s="94"/>
      <c r="G55" s="94"/>
      <c r="H55" s="94"/>
      <c r="I55" s="94"/>
      <c r="J55" s="94"/>
      <c r="K55" s="84"/>
      <c r="L55" s="84"/>
      <c r="M55" s="84"/>
      <c r="N55" s="84"/>
      <c r="O55" s="10"/>
      <c r="P55" s="10"/>
      <c r="Q55" s="10"/>
      <c r="R55" s="10"/>
      <c r="S55" s="10"/>
      <c r="T55" s="10"/>
      <c r="U55" s="10"/>
      <c r="V55" s="10"/>
      <c r="W55" s="10"/>
      <c r="X55" s="10"/>
      <c r="Y55" s="10"/>
    </row>
    <row r="56" spans="2:68" ht="21" customHeight="1">
      <c r="B56" s="990" t="s">
        <v>76</v>
      </c>
      <c r="C56" s="923"/>
      <c r="D56" s="923"/>
      <c r="E56" s="923"/>
      <c r="F56" s="923"/>
      <c r="G56" s="923"/>
      <c r="H56" s="924"/>
      <c r="I56" s="931" t="s">
        <v>135</v>
      </c>
      <c r="J56" s="932"/>
      <c r="K56" s="932"/>
      <c r="L56" s="932"/>
      <c r="M56" s="932"/>
      <c r="N56" s="932"/>
      <c r="O56" s="932"/>
      <c r="P56" s="932"/>
      <c r="Q56" s="932"/>
      <c r="R56" s="932"/>
      <c r="S56" s="932"/>
      <c r="T56" s="932"/>
      <c r="U56" s="932"/>
      <c r="V56" s="932"/>
      <c r="W56" s="1035"/>
      <c r="X56" s="1036" t="str">
        <f>IF(AD6="","なし","あり")</f>
        <v>なし</v>
      </c>
      <c r="Y56" s="1037"/>
      <c r="Z56" s="1037"/>
      <c r="AA56" s="1038" t="str">
        <f>IF(AD6="","",AD6)</f>
        <v/>
      </c>
      <c r="AB56" s="1038"/>
      <c r="AC56" s="1038"/>
      <c r="AD56" s="1038"/>
      <c r="AE56" s="1038"/>
      <c r="AF56" s="1038"/>
      <c r="AG56" s="1038"/>
      <c r="AH56" s="1038"/>
      <c r="AI56" s="1038"/>
      <c r="AJ56" s="1039"/>
      <c r="AL56" s="347" t="str">
        <f>IF(X56="あり",IF(AA56="","未記入",""),IF(X56="なし","","未記入"))</f>
        <v/>
      </c>
      <c r="AM56" s="347"/>
      <c r="AN56" s="347"/>
      <c r="AO56" s="347"/>
    </row>
    <row r="57" spans="2:68" ht="36" customHeight="1">
      <c r="B57" s="991"/>
      <c r="C57" s="992"/>
      <c r="D57" s="992"/>
      <c r="E57" s="992"/>
      <c r="F57" s="992"/>
      <c r="G57" s="992"/>
      <c r="H57" s="993"/>
      <c r="I57" s="1040" t="s">
        <v>244</v>
      </c>
      <c r="J57" s="873"/>
      <c r="K57" s="873"/>
      <c r="L57" s="873"/>
      <c r="M57" s="873"/>
      <c r="N57" s="873"/>
      <c r="O57" s="1041" t="s">
        <v>806</v>
      </c>
      <c r="P57" s="1042"/>
      <c r="Q57" s="1042"/>
      <c r="R57" s="1043" t="s">
        <v>136</v>
      </c>
      <c r="S57" s="1043"/>
      <c r="T57" s="1043"/>
      <c r="U57" s="1043"/>
      <c r="V57" s="1043"/>
      <c r="W57" s="1043"/>
      <c r="X57" s="366" t="s">
        <v>919</v>
      </c>
      <c r="Y57" s="366"/>
      <c r="Z57" s="366"/>
      <c r="AA57" s="366"/>
      <c r="AB57" s="366"/>
      <c r="AC57" s="366"/>
      <c r="AD57" s="366"/>
      <c r="AE57" s="366"/>
      <c r="AF57" s="366"/>
      <c r="AG57" s="366"/>
      <c r="AH57" s="366"/>
      <c r="AI57" s="366"/>
      <c r="AJ57" s="367"/>
      <c r="AL57" s="347" t="str">
        <f>IF(O57="あり",IF(X57="","未記入",""),IF(O57="なし","","未記入"))</f>
        <v/>
      </c>
      <c r="AM57" s="347"/>
      <c r="AN57" s="347"/>
      <c r="AO57" s="347"/>
    </row>
    <row r="58" spans="2:68" ht="21" customHeight="1">
      <c r="B58" s="996"/>
      <c r="C58" s="997"/>
      <c r="D58" s="997"/>
      <c r="E58" s="997"/>
      <c r="F58" s="997"/>
      <c r="G58" s="919" t="s">
        <v>124</v>
      </c>
      <c r="H58" s="920"/>
      <c r="I58" s="920"/>
      <c r="J58" s="920"/>
      <c r="K58" s="920"/>
      <c r="L58" s="921"/>
      <c r="M58" s="919" t="s">
        <v>42</v>
      </c>
      <c r="N58" s="920"/>
      <c r="O58" s="920"/>
      <c r="P58" s="920"/>
      <c r="Q58" s="920"/>
      <c r="R58" s="921"/>
      <c r="S58" s="919" t="s">
        <v>696</v>
      </c>
      <c r="T58" s="920"/>
      <c r="U58" s="920"/>
      <c r="V58" s="920"/>
      <c r="W58" s="920"/>
      <c r="X58" s="921"/>
      <c r="Y58" s="919" t="s">
        <v>697</v>
      </c>
      <c r="Z58" s="920"/>
      <c r="AA58" s="920"/>
      <c r="AB58" s="920"/>
      <c r="AC58" s="920"/>
      <c r="AD58" s="921"/>
      <c r="AE58" s="919" t="s">
        <v>43</v>
      </c>
      <c r="AF58" s="920"/>
      <c r="AG58" s="920"/>
      <c r="AH58" s="920"/>
      <c r="AI58" s="920"/>
      <c r="AJ58" s="980"/>
    </row>
    <row r="59" spans="2:68" ht="21" customHeight="1">
      <c r="B59" s="941"/>
      <c r="C59" s="942"/>
      <c r="D59" s="942"/>
      <c r="E59" s="942"/>
      <c r="F59" s="942"/>
      <c r="G59" s="919" t="s">
        <v>38</v>
      </c>
      <c r="H59" s="920"/>
      <c r="I59" s="921"/>
      <c r="J59" s="919" t="s">
        <v>40</v>
      </c>
      <c r="K59" s="920"/>
      <c r="L59" s="921"/>
      <c r="M59" s="919" t="s">
        <v>38</v>
      </c>
      <c r="N59" s="920"/>
      <c r="O59" s="921"/>
      <c r="P59" s="919" t="s">
        <v>40</v>
      </c>
      <c r="Q59" s="920"/>
      <c r="R59" s="921"/>
      <c r="S59" s="919" t="s">
        <v>38</v>
      </c>
      <c r="T59" s="920"/>
      <c r="U59" s="921"/>
      <c r="V59" s="919" t="s">
        <v>40</v>
      </c>
      <c r="W59" s="920"/>
      <c r="X59" s="921"/>
      <c r="Y59" s="919" t="s">
        <v>38</v>
      </c>
      <c r="Z59" s="920"/>
      <c r="AA59" s="921"/>
      <c r="AB59" s="919" t="s">
        <v>40</v>
      </c>
      <c r="AC59" s="920"/>
      <c r="AD59" s="921"/>
      <c r="AE59" s="919" t="s">
        <v>38</v>
      </c>
      <c r="AF59" s="920"/>
      <c r="AG59" s="921"/>
      <c r="AH59" s="919" t="s">
        <v>40</v>
      </c>
      <c r="AI59" s="920"/>
      <c r="AJ59" s="980"/>
      <c r="AN59" s="186"/>
      <c r="AO59" s="186"/>
      <c r="AP59" s="186"/>
      <c r="AQ59" s="186"/>
      <c r="AR59" s="186"/>
      <c r="AS59" s="186"/>
      <c r="AT59" s="186"/>
      <c r="AU59" s="186"/>
      <c r="AV59" s="186"/>
    </row>
    <row r="60" spans="2:68" ht="36" customHeight="1">
      <c r="B60" s="994" t="s">
        <v>259</v>
      </c>
      <c r="C60" s="995"/>
      <c r="D60" s="995"/>
      <c r="E60" s="995"/>
      <c r="F60" s="995"/>
      <c r="G60" s="987"/>
      <c r="H60" s="988"/>
      <c r="I60" s="989"/>
      <c r="J60" s="987"/>
      <c r="K60" s="988"/>
      <c r="L60" s="989"/>
      <c r="M60" s="987"/>
      <c r="N60" s="988"/>
      <c r="O60" s="989"/>
      <c r="P60" s="987" t="s">
        <v>920</v>
      </c>
      <c r="Q60" s="988"/>
      <c r="R60" s="989"/>
      <c r="S60" s="987"/>
      <c r="T60" s="988"/>
      <c r="U60" s="989"/>
      <c r="V60" s="987"/>
      <c r="W60" s="988"/>
      <c r="X60" s="989"/>
      <c r="Y60" s="987"/>
      <c r="Z60" s="988"/>
      <c r="AA60" s="989"/>
      <c r="AB60" s="987"/>
      <c r="AC60" s="988"/>
      <c r="AD60" s="989"/>
      <c r="AE60" s="987"/>
      <c r="AF60" s="988"/>
      <c r="AG60" s="989"/>
      <c r="AH60" s="987"/>
      <c r="AI60" s="988"/>
      <c r="AJ60" s="1060"/>
      <c r="AL60" s="919" t="s">
        <v>124</v>
      </c>
      <c r="AM60" s="920"/>
      <c r="AN60" s="920"/>
      <c r="AO60" s="920"/>
      <c r="AP60" s="920"/>
      <c r="AQ60" s="921"/>
      <c r="AR60" s="919" t="s">
        <v>42</v>
      </c>
      <c r="AS60" s="920"/>
      <c r="AT60" s="920"/>
      <c r="AU60" s="920"/>
      <c r="AV60" s="920"/>
      <c r="AW60" s="921"/>
      <c r="AX60" s="919" t="s">
        <v>696</v>
      </c>
      <c r="AY60" s="920"/>
      <c r="AZ60" s="920"/>
      <c r="BA60" s="920"/>
      <c r="BB60" s="920"/>
      <c r="BC60" s="921"/>
      <c r="BD60" s="919" t="s">
        <v>697</v>
      </c>
      <c r="BE60" s="920"/>
      <c r="BF60" s="920"/>
      <c r="BG60" s="920"/>
      <c r="BH60" s="920"/>
      <c r="BI60" s="921"/>
      <c r="BJ60" s="919" t="s">
        <v>43</v>
      </c>
      <c r="BK60" s="920"/>
      <c r="BL60" s="920"/>
      <c r="BM60" s="920"/>
      <c r="BN60" s="920"/>
      <c r="BO60" s="921"/>
    </row>
    <row r="61" spans="2:68" ht="36" customHeight="1">
      <c r="B61" s="994" t="s">
        <v>260</v>
      </c>
      <c r="C61" s="995"/>
      <c r="D61" s="995"/>
      <c r="E61" s="995"/>
      <c r="F61" s="995"/>
      <c r="G61" s="987"/>
      <c r="H61" s="988"/>
      <c r="I61" s="989"/>
      <c r="J61" s="987"/>
      <c r="K61" s="988"/>
      <c r="L61" s="989"/>
      <c r="M61" s="987"/>
      <c r="N61" s="988"/>
      <c r="O61" s="989"/>
      <c r="P61" s="987" t="s">
        <v>920</v>
      </c>
      <c r="Q61" s="988"/>
      <c r="R61" s="989"/>
      <c r="S61" s="987"/>
      <c r="T61" s="988"/>
      <c r="U61" s="989"/>
      <c r="V61" s="987"/>
      <c r="W61" s="988"/>
      <c r="X61" s="989"/>
      <c r="Y61" s="987"/>
      <c r="Z61" s="988"/>
      <c r="AA61" s="989"/>
      <c r="AB61" s="987"/>
      <c r="AC61" s="988"/>
      <c r="AD61" s="989"/>
      <c r="AE61" s="987"/>
      <c r="AF61" s="988"/>
      <c r="AG61" s="989"/>
      <c r="AH61" s="987"/>
      <c r="AI61" s="988"/>
      <c r="AJ61" s="1060"/>
      <c r="AL61" s="919" t="s">
        <v>38</v>
      </c>
      <c r="AM61" s="920"/>
      <c r="AN61" s="921"/>
      <c r="AO61" s="919" t="s">
        <v>40</v>
      </c>
      <c r="AP61" s="920"/>
      <c r="AQ61" s="921"/>
      <c r="AR61" s="919" t="s">
        <v>38</v>
      </c>
      <c r="AS61" s="920"/>
      <c r="AT61" s="921"/>
      <c r="AU61" s="919" t="s">
        <v>40</v>
      </c>
      <c r="AV61" s="920"/>
      <c r="AW61" s="921"/>
      <c r="AX61" s="919" t="s">
        <v>38</v>
      </c>
      <c r="AY61" s="920"/>
      <c r="AZ61" s="921"/>
      <c r="BA61" s="919" t="s">
        <v>40</v>
      </c>
      <c r="BB61" s="920"/>
      <c r="BC61" s="921"/>
      <c r="BD61" s="919" t="s">
        <v>38</v>
      </c>
      <c r="BE61" s="920"/>
      <c r="BF61" s="921"/>
      <c r="BG61" s="919" t="s">
        <v>40</v>
      </c>
      <c r="BH61" s="920"/>
      <c r="BI61" s="921"/>
      <c r="BJ61" s="919" t="s">
        <v>38</v>
      </c>
      <c r="BK61" s="920"/>
      <c r="BL61" s="921"/>
      <c r="BM61" s="919" t="s">
        <v>40</v>
      </c>
      <c r="BN61" s="920"/>
      <c r="BO61" s="921"/>
    </row>
    <row r="62" spans="2:68" ht="36" customHeight="1">
      <c r="B62" s="1025" t="s">
        <v>134</v>
      </c>
      <c r="C62" s="1026"/>
      <c r="D62" s="1021" t="s">
        <v>130</v>
      </c>
      <c r="E62" s="1021"/>
      <c r="F62" s="1021"/>
      <c r="G62" s="1018"/>
      <c r="H62" s="1019"/>
      <c r="I62" s="1020"/>
      <c r="J62" s="1018"/>
      <c r="K62" s="1019"/>
      <c r="L62" s="1020"/>
      <c r="M62" s="1018"/>
      <c r="N62" s="1019"/>
      <c r="O62" s="1020"/>
      <c r="P62" s="1018">
        <v>2</v>
      </c>
      <c r="Q62" s="1019"/>
      <c r="R62" s="1020"/>
      <c r="S62" s="1018"/>
      <c r="T62" s="1019"/>
      <c r="U62" s="1020"/>
      <c r="V62" s="1018"/>
      <c r="W62" s="1019"/>
      <c r="X62" s="1020"/>
      <c r="Y62" s="1018"/>
      <c r="Z62" s="1019"/>
      <c r="AA62" s="1020"/>
      <c r="AB62" s="1018"/>
      <c r="AC62" s="1019"/>
      <c r="AD62" s="1020"/>
      <c r="AE62" s="1018"/>
      <c r="AF62" s="1019"/>
      <c r="AG62" s="1020"/>
      <c r="AH62" s="1018"/>
      <c r="AI62" s="1019"/>
      <c r="AJ62" s="1047"/>
      <c r="AL62" s="1052">
        <f>O10</f>
        <v>2</v>
      </c>
      <c r="AM62" s="1053"/>
      <c r="AN62" s="1054"/>
      <c r="AO62" s="1052">
        <f>S10</f>
        <v>1</v>
      </c>
      <c r="AP62" s="1053"/>
      <c r="AQ62" s="1054"/>
      <c r="AR62" s="1052">
        <f>O9</f>
        <v>6</v>
      </c>
      <c r="AS62" s="1053"/>
      <c r="AT62" s="1054"/>
      <c r="AU62" s="1052">
        <f>S9</f>
        <v>14</v>
      </c>
      <c r="AV62" s="1053"/>
      <c r="AW62" s="1054"/>
      <c r="AX62" s="1052">
        <f>O7</f>
        <v>2</v>
      </c>
      <c r="AY62" s="1053"/>
      <c r="AZ62" s="1054"/>
      <c r="BA62" s="1052">
        <f>S7</f>
        <v>0</v>
      </c>
      <c r="BB62" s="1053"/>
      <c r="BC62" s="1054"/>
      <c r="BD62" s="1052">
        <f>O11</f>
        <v>1</v>
      </c>
      <c r="BE62" s="1053"/>
      <c r="BF62" s="1054"/>
      <c r="BG62" s="1052">
        <f>S11</f>
        <v>0</v>
      </c>
      <c r="BH62" s="1053"/>
      <c r="BI62" s="1054"/>
      <c r="BJ62" s="1052">
        <f>O12</f>
        <v>1</v>
      </c>
      <c r="BK62" s="1053"/>
      <c r="BL62" s="1054"/>
      <c r="BM62" s="1052">
        <f>S12</f>
        <v>0</v>
      </c>
      <c r="BN62" s="1053"/>
      <c r="BO62" s="1054"/>
      <c r="BP62" s="231" t="s">
        <v>728</v>
      </c>
    </row>
    <row r="63" spans="2:68" ht="36" customHeight="1">
      <c r="B63" s="1027"/>
      <c r="C63" s="1028"/>
      <c r="D63" s="1021" t="s">
        <v>131</v>
      </c>
      <c r="E63" s="1021"/>
      <c r="F63" s="1021"/>
      <c r="G63" s="1018"/>
      <c r="H63" s="1019"/>
      <c r="I63" s="1020"/>
      <c r="J63" s="1018"/>
      <c r="K63" s="1019"/>
      <c r="L63" s="1020"/>
      <c r="M63" s="1018">
        <v>1</v>
      </c>
      <c r="N63" s="1019"/>
      <c r="O63" s="1020"/>
      <c r="P63" s="1018">
        <v>5</v>
      </c>
      <c r="Q63" s="1019"/>
      <c r="R63" s="1020"/>
      <c r="S63" s="1018"/>
      <c r="T63" s="1019"/>
      <c r="U63" s="1020"/>
      <c r="V63" s="1018"/>
      <c r="W63" s="1019"/>
      <c r="X63" s="1020"/>
      <c r="Y63" s="1018"/>
      <c r="Z63" s="1019"/>
      <c r="AA63" s="1020"/>
      <c r="AB63" s="1018"/>
      <c r="AC63" s="1019"/>
      <c r="AD63" s="1020"/>
      <c r="AE63" s="1018"/>
      <c r="AF63" s="1019"/>
      <c r="AG63" s="1020"/>
      <c r="AH63" s="1018"/>
      <c r="AI63" s="1019"/>
      <c r="AJ63" s="1047"/>
      <c r="AL63" s="1052">
        <f>SUM(G62:I66)</f>
        <v>2</v>
      </c>
      <c r="AM63" s="1053"/>
      <c r="AN63" s="1054"/>
      <c r="AO63" s="1052">
        <f t="shared" ref="AO63" si="7">SUM(J62:L66)</f>
        <v>1</v>
      </c>
      <c r="AP63" s="1053"/>
      <c r="AQ63" s="1054"/>
      <c r="AR63" s="1052">
        <f t="shared" ref="AR63" si="8">SUM(M62:O66)</f>
        <v>6</v>
      </c>
      <c r="AS63" s="1053"/>
      <c r="AT63" s="1054"/>
      <c r="AU63" s="1052">
        <f t="shared" ref="AU63" si="9">SUM(P62:R66)</f>
        <v>14</v>
      </c>
      <c r="AV63" s="1053"/>
      <c r="AW63" s="1054"/>
      <c r="AX63" s="1052">
        <f t="shared" ref="AX63" si="10">SUM(S62:U66)</f>
        <v>2</v>
      </c>
      <c r="AY63" s="1053"/>
      <c r="AZ63" s="1054"/>
      <c r="BA63" s="1052">
        <f t="shared" ref="BA63" si="11">SUM(V62:X66)</f>
        <v>0</v>
      </c>
      <c r="BB63" s="1053"/>
      <c r="BC63" s="1054"/>
      <c r="BD63" s="1052">
        <f t="shared" ref="BD63" si="12">SUM(Y62:AA66)</f>
        <v>1</v>
      </c>
      <c r="BE63" s="1053"/>
      <c r="BF63" s="1054"/>
      <c r="BG63" s="1052">
        <f t="shared" ref="BG63" si="13">SUM(AB62:AD66)</f>
        <v>0</v>
      </c>
      <c r="BH63" s="1053"/>
      <c r="BI63" s="1054"/>
      <c r="BJ63" s="1052">
        <f t="shared" ref="BJ63" si="14">SUM(AE62:AG66)</f>
        <v>1</v>
      </c>
      <c r="BK63" s="1053"/>
      <c r="BL63" s="1054"/>
      <c r="BM63" s="1052">
        <f t="shared" ref="BM63" si="15">SUM(AH62:AJ66)</f>
        <v>0</v>
      </c>
      <c r="BN63" s="1053"/>
      <c r="BO63" s="1054"/>
      <c r="BP63" s="94" t="s">
        <v>161</v>
      </c>
    </row>
    <row r="64" spans="2:68" ht="36" customHeight="1">
      <c r="B64" s="1027"/>
      <c r="C64" s="1028"/>
      <c r="D64" s="1021" t="s">
        <v>132</v>
      </c>
      <c r="E64" s="1021"/>
      <c r="F64" s="1021"/>
      <c r="G64" s="1018"/>
      <c r="H64" s="1019"/>
      <c r="I64" s="1020"/>
      <c r="J64" s="1018">
        <v>1</v>
      </c>
      <c r="K64" s="1019"/>
      <c r="L64" s="1020"/>
      <c r="M64" s="1018">
        <v>2</v>
      </c>
      <c r="N64" s="1019"/>
      <c r="O64" s="1020"/>
      <c r="P64" s="1018">
        <v>4</v>
      </c>
      <c r="Q64" s="1019"/>
      <c r="R64" s="1020"/>
      <c r="S64" s="1018"/>
      <c r="T64" s="1019"/>
      <c r="U64" s="1020"/>
      <c r="V64" s="1018"/>
      <c r="W64" s="1019"/>
      <c r="X64" s="1020"/>
      <c r="Y64" s="1018"/>
      <c r="Z64" s="1019"/>
      <c r="AA64" s="1020"/>
      <c r="AB64" s="1018"/>
      <c r="AC64" s="1019"/>
      <c r="AD64" s="1020"/>
      <c r="AE64" s="1018"/>
      <c r="AF64" s="1019"/>
      <c r="AG64" s="1020"/>
      <c r="AH64" s="1018"/>
      <c r="AI64" s="1019"/>
      <c r="AJ64" s="1047"/>
      <c r="AL64" s="1055" t="str">
        <f>IF(AL62=AL63,"","エラー")</f>
        <v/>
      </c>
      <c r="AM64" s="1055"/>
      <c r="AN64" s="1055"/>
      <c r="AO64" s="1055" t="str">
        <f t="shared" ref="AO64" si="16">IF(AO62=AO63,"","エラー")</f>
        <v/>
      </c>
      <c r="AP64" s="1055"/>
      <c r="AQ64" s="1055"/>
      <c r="AR64" s="1055" t="str">
        <f t="shared" ref="AR64" si="17">IF(AR62=AR63,"","エラー")</f>
        <v/>
      </c>
      <c r="AS64" s="1055"/>
      <c r="AT64" s="1055"/>
      <c r="AU64" s="1055" t="str">
        <f t="shared" ref="AU64" si="18">IF(AU62=AU63,"","エラー")</f>
        <v/>
      </c>
      <c r="AV64" s="1055"/>
      <c r="AW64" s="1055"/>
      <c r="AX64" s="1055" t="str">
        <f t="shared" ref="AX64" si="19">IF(AX62=AX63,"","エラー")</f>
        <v/>
      </c>
      <c r="AY64" s="1055"/>
      <c r="AZ64" s="1055"/>
      <c r="BA64" s="1055" t="str">
        <f t="shared" ref="BA64" si="20">IF(BA62=BA63,"","エラー")</f>
        <v/>
      </c>
      <c r="BB64" s="1055"/>
      <c r="BC64" s="1055"/>
      <c r="BD64" s="1055" t="str">
        <f t="shared" ref="BD64" si="21">IF(BD62=BD63,"","エラー")</f>
        <v/>
      </c>
      <c r="BE64" s="1055"/>
      <c r="BF64" s="1055"/>
      <c r="BG64" s="1055" t="str">
        <f t="shared" ref="BG64" si="22">IF(BG62=BG63,"","エラー")</f>
        <v/>
      </c>
      <c r="BH64" s="1055"/>
      <c r="BI64" s="1055"/>
      <c r="BJ64" s="1055" t="str">
        <f t="shared" ref="BJ64" si="23">IF(BJ62=BJ63,"","エラー")</f>
        <v/>
      </c>
      <c r="BK64" s="1055"/>
      <c r="BL64" s="1055"/>
      <c r="BM64" s="1055" t="str">
        <f>IF(BM62=BM63,"","エラー")</f>
        <v/>
      </c>
      <c r="BN64" s="1055"/>
      <c r="BO64" s="1055"/>
      <c r="BP64" s="232"/>
    </row>
    <row r="65" spans="2:42" ht="36" customHeight="1">
      <c r="B65" s="1027"/>
      <c r="C65" s="1028"/>
      <c r="D65" s="1021" t="s">
        <v>695</v>
      </c>
      <c r="E65" s="1021"/>
      <c r="F65" s="1021"/>
      <c r="G65" s="1018">
        <v>2</v>
      </c>
      <c r="H65" s="1019"/>
      <c r="I65" s="1020"/>
      <c r="J65" s="1018"/>
      <c r="K65" s="1019"/>
      <c r="L65" s="1020"/>
      <c r="M65" s="1018">
        <v>2</v>
      </c>
      <c r="N65" s="1019"/>
      <c r="O65" s="1020"/>
      <c r="P65" s="1018">
        <v>3</v>
      </c>
      <c r="Q65" s="1019"/>
      <c r="R65" s="1020"/>
      <c r="S65" s="1018">
        <v>1</v>
      </c>
      <c r="T65" s="1019"/>
      <c r="U65" s="1020"/>
      <c r="V65" s="1018"/>
      <c r="W65" s="1019"/>
      <c r="X65" s="1020"/>
      <c r="Y65" s="1018">
        <v>1</v>
      </c>
      <c r="Z65" s="1019"/>
      <c r="AA65" s="1020"/>
      <c r="AB65" s="1018"/>
      <c r="AC65" s="1019"/>
      <c r="AD65" s="1020"/>
      <c r="AE65" s="1018">
        <v>1</v>
      </c>
      <c r="AF65" s="1019"/>
      <c r="AG65" s="1020"/>
      <c r="AH65" s="1018"/>
      <c r="AI65" s="1019"/>
      <c r="AJ65" s="1047"/>
    </row>
    <row r="66" spans="2:42" ht="36" customHeight="1">
      <c r="B66" s="1029"/>
      <c r="C66" s="1030"/>
      <c r="D66" s="1021" t="s">
        <v>694</v>
      </c>
      <c r="E66" s="1021"/>
      <c r="F66" s="1021"/>
      <c r="G66" s="1018"/>
      <c r="H66" s="1019"/>
      <c r="I66" s="1020"/>
      <c r="J66" s="1018"/>
      <c r="K66" s="1019"/>
      <c r="L66" s="1020"/>
      <c r="M66" s="1018">
        <v>1</v>
      </c>
      <c r="N66" s="1019"/>
      <c r="O66" s="1020"/>
      <c r="P66" s="1018"/>
      <c r="Q66" s="1019"/>
      <c r="R66" s="1020"/>
      <c r="S66" s="1018">
        <v>1</v>
      </c>
      <c r="T66" s="1019"/>
      <c r="U66" s="1020"/>
      <c r="V66" s="1018"/>
      <c r="W66" s="1019"/>
      <c r="X66" s="1020"/>
      <c r="Y66" s="1018"/>
      <c r="Z66" s="1019"/>
      <c r="AA66" s="1020"/>
      <c r="AB66" s="1018"/>
      <c r="AC66" s="1019"/>
      <c r="AD66" s="1020"/>
      <c r="AE66" s="1018"/>
      <c r="AF66" s="1019"/>
      <c r="AG66" s="1020"/>
      <c r="AH66" s="1018"/>
      <c r="AI66" s="1019"/>
      <c r="AJ66" s="1047"/>
    </row>
    <row r="67" spans="2:42" ht="52.5" customHeight="1">
      <c r="B67" s="443" t="s">
        <v>349</v>
      </c>
      <c r="C67" s="401"/>
      <c r="D67" s="401"/>
      <c r="E67" s="401"/>
      <c r="F67" s="401"/>
      <c r="G67" s="401"/>
      <c r="H67" s="401"/>
      <c r="I67" s="401"/>
      <c r="J67" s="401"/>
      <c r="K67" s="401"/>
      <c r="L67" s="401"/>
      <c r="M67" s="401"/>
      <c r="N67" s="401"/>
      <c r="O67" s="402"/>
      <c r="P67" s="1057" t="s">
        <v>921</v>
      </c>
      <c r="Q67" s="1058"/>
      <c r="R67" s="1058"/>
      <c r="S67" s="1058"/>
      <c r="T67" s="1058"/>
      <c r="U67" s="1058"/>
      <c r="V67" s="1058"/>
      <c r="W67" s="1058"/>
      <c r="X67" s="1058"/>
      <c r="Y67" s="1058"/>
      <c r="Z67" s="1058"/>
      <c r="AA67" s="1058"/>
      <c r="AB67" s="1058"/>
      <c r="AC67" s="1058"/>
      <c r="AD67" s="1058"/>
      <c r="AE67" s="1058"/>
      <c r="AF67" s="1058"/>
      <c r="AG67" s="1058"/>
      <c r="AH67" s="1058"/>
      <c r="AI67" s="1058"/>
      <c r="AJ67" s="1059"/>
    </row>
    <row r="68" spans="2:42" ht="21" customHeight="1" thickBot="1">
      <c r="B68" s="1031" t="s">
        <v>133</v>
      </c>
      <c r="C68" s="631"/>
      <c r="D68" s="631"/>
      <c r="E68" s="631"/>
      <c r="F68" s="631"/>
      <c r="G68" s="631"/>
      <c r="H68" s="631"/>
      <c r="I68" s="631"/>
      <c r="J68" s="631"/>
      <c r="K68" s="631"/>
      <c r="L68" s="631"/>
      <c r="M68" s="631"/>
      <c r="N68" s="631"/>
      <c r="O68" s="632"/>
      <c r="P68" s="1032" t="s">
        <v>806</v>
      </c>
      <c r="Q68" s="1033"/>
      <c r="R68" s="1034"/>
      <c r="S68" s="1056"/>
      <c r="T68" s="357"/>
      <c r="U68" s="357"/>
      <c r="V68" s="357"/>
      <c r="W68" s="357"/>
      <c r="X68" s="357"/>
      <c r="Y68" s="357"/>
      <c r="Z68" s="357"/>
      <c r="AA68" s="357"/>
      <c r="AB68" s="357"/>
      <c r="AC68" s="357"/>
      <c r="AD68" s="357"/>
      <c r="AE68" s="357"/>
      <c r="AF68" s="357"/>
      <c r="AG68" s="357"/>
      <c r="AH68" s="357"/>
      <c r="AI68" s="357"/>
      <c r="AJ68" s="358"/>
      <c r="AM68" s="347" t="str">
        <f>IF(P68="","未記入","")</f>
        <v/>
      </c>
      <c r="AN68" s="347"/>
      <c r="AO68" s="347"/>
      <c r="AP68" s="347"/>
    </row>
  </sheetData>
  <sheetProtection algorithmName="SHA-512" hashValue="x+x2h43+Sk6xgPUCzBkgQVejT4DPBwm/IOFR6+HYtbhwydt6H1I55wRQLcVclsv6QgZd/fMcfairNKn4zJqo+g==" saltValue="auW1XKRXvSttC+7PvTdTwA==" spinCount="100000" sheet="1" formatCells="0" formatRows="0"/>
  <mergeCells count="376">
    <mergeCell ref="AL39:AO39"/>
    <mergeCell ref="AL14:AO14"/>
    <mergeCell ref="AL15:AO15"/>
    <mergeCell ref="AL16:AO16"/>
    <mergeCell ref="AL40:AO40"/>
    <mergeCell ref="BJ60:BO60"/>
    <mergeCell ref="AL60:AQ60"/>
    <mergeCell ref="B7:J7"/>
    <mergeCell ref="B11:J11"/>
    <mergeCell ref="B12:J12"/>
    <mergeCell ref="B13:J13"/>
    <mergeCell ref="B14:J14"/>
    <mergeCell ref="K11:N11"/>
    <mergeCell ref="O11:R11"/>
    <mergeCell ref="S11:V11"/>
    <mergeCell ref="K7:N7"/>
    <mergeCell ref="O7:R7"/>
    <mergeCell ref="S7:V7"/>
    <mergeCell ref="C9:J9"/>
    <mergeCell ref="C10:J10"/>
    <mergeCell ref="B8:J8"/>
    <mergeCell ref="S13:V13"/>
    <mergeCell ref="K14:N14"/>
    <mergeCell ref="K12:N12"/>
    <mergeCell ref="AR60:AW60"/>
    <mergeCell ref="AX60:BC60"/>
    <mergeCell ref="BD60:BI60"/>
    <mergeCell ref="AE60:AG60"/>
    <mergeCell ref="AH60:AJ60"/>
    <mergeCell ref="S61:U61"/>
    <mergeCell ref="V61:X61"/>
    <mergeCell ref="Y61:AA61"/>
    <mergeCell ref="AB61:AD61"/>
    <mergeCell ref="AE61:AG61"/>
    <mergeCell ref="AH61:AJ61"/>
    <mergeCell ref="AM68:AP68"/>
    <mergeCell ref="AL63:AN63"/>
    <mergeCell ref="AO63:AQ63"/>
    <mergeCell ref="AR63:AT63"/>
    <mergeCell ref="AU63:AW63"/>
    <mergeCell ref="AX63:AZ63"/>
    <mergeCell ref="BD64:BF64"/>
    <mergeCell ref="S68:AJ68"/>
    <mergeCell ref="P67:AJ67"/>
    <mergeCell ref="AH66:AJ66"/>
    <mergeCell ref="S65:U65"/>
    <mergeCell ref="AB66:AD66"/>
    <mergeCell ref="AE66:AG66"/>
    <mergeCell ref="BG64:BI64"/>
    <mergeCell ref="BJ64:BL64"/>
    <mergeCell ref="BD63:BF63"/>
    <mergeCell ref="BG63:BI63"/>
    <mergeCell ref="BJ63:BL63"/>
    <mergeCell ref="BM64:BO64"/>
    <mergeCell ref="AU64:AW64"/>
    <mergeCell ref="AX64:AZ64"/>
    <mergeCell ref="BA64:BC64"/>
    <mergeCell ref="BA63:BC63"/>
    <mergeCell ref="BM63:BO63"/>
    <mergeCell ref="AL5:AO5"/>
    <mergeCell ref="AL21:AO21"/>
    <mergeCell ref="AL30:AO30"/>
    <mergeCell ref="AL17:AO17"/>
    <mergeCell ref="AL57:AO57"/>
    <mergeCell ref="AL64:AN64"/>
    <mergeCell ref="AO64:AQ64"/>
    <mergeCell ref="AR64:AT64"/>
    <mergeCell ref="AL62:AN62"/>
    <mergeCell ref="AL47:AO47"/>
    <mergeCell ref="AL48:AO49"/>
    <mergeCell ref="AL50:AO50"/>
    <mergeCell ref="AL51:AO51"/>
    <mergeCell ref="AL52:AO52"/>
    <mergeCell ref="AL53:AO53"/>
    <mergeCell ref="AL56:AO56"/>
    <mergeCell ref="AO62:AQ62"/>
    <mergeCell ref="AL7:AO7"/>
    <mergeCell ref="AL6:AO6"/>
    <mergeCell ref="AL8:AO8"/>
    <mergeCell ref="AL9:AO9"/>
    <mergeCell ref="AL10:AO10"/>
    <mergeCell ref="AL61:AN61"/>
    <mergeCell ref="AO61:AQ61"/>
    <mergeCell ref="BM62:BO62"/>
    <mergeCell ref="BJ62:BL62"/>
    <mergeCell ref="BG62:BI62"/>
    <mergeCell ref="BD62:BF62"/>
    <mergeCell ref="BA62:BC62"/>
    <mergeCell ref="AX62:AZ62"/>
    <mergeCell ref="AU62:AW62"/>
    <mergeCell ref="AR62:AT62"/>
    <mergeCell ref="BM61:BO61"/>
    <mergeCell ref="AR61:AT61"/>
    <mergeCell ref="AU61:AW61"/>
    <mergeCell ref="AX61:AZ61"/>
    <mergeCell ref="BA61:BC61"/>
    <mergeCell ref="BD61:BF61"/>
    <mergeCell ref="BG61:BI61"/>
    <mergeCell ref="BJ61:BL61"/>
    <mergeCell ref="AL11:AO11"/>
    <mergeCell ref="AL12:AO12"/>
    <mergeCell ref="AL13:AO13"/>
    <mergeCell ref="Y66:AA66"/>
    <mergeCell ref="Y63:AA63"/>
    <mergeCell ref="AB63:AD63"/>
    <mergeCell ref="AE63:AG63"/>
    <mergeCell ref="AH63:AJ63"/>
    <mergeCell ref="S62:U62"/>
    <mergeCell ref="V62:X62"/>
    <mergeCell ref="Y62:AA62"/>
    <mergeCell ref="AH62:AJ62"/>
    <mergeCell ref="AB64:AD64"/>
    <mergeCell ref="AE64:AG64"/>
    <mergeCell ref="AH64:AJ64"/>
    <mergeCell ref="AE65:AG65"/>
    <mergeCell ref="AH65:AJ65"/>
    <mergeCell ref="V65:X65"/>
    <mergeCell ref="Y65:AA65"/>
    <mergeCell ref="AE62:AG62"/>
    <mergeCell ref="B46:AJ46"/>
    <mergeCell ref="B43:K43"/>
    <mergeCell ref="L43:R43"/>
    <mergeCell ref="S44:T44"/>
    <mergeCell ref="B68:O68"/>
    <mergeCell ref="D65:F65"/>
    <mergeCell ref="D66:F66"/>
    <mergeCell ref="P68:R68"/>
    <mergeCell ref="B67:O67"/>
    <mergeCell ref="X57:AJ57"/>
    <mergeCell ref="I56:W56"/>
    <mergeCell ref="X56:Z56"/>
    <mergeCell ref="AE58:AJ58"/>
    <mergeCell ref="AE59:AG59"/>
    <mergeCell ref="AH59:AJ59"/>
    <mergeCell ref="AA56:AJ56"/>
    <mergeCell ref="I57:N57"/>
    <mergeCell ref="O57:Q57"/>
    <mergeCell ref="R57:W57"/>
    <mergeCell ref="Y59:AA59"/>
    <mergeCell ref="AB59:AD59"/>
    <mergeCell ref="V59:X59"/>
    <mergeCell ref="Y58:AD58"/>
    <mergeCell ref="M59:O59"/>
    <mergeCell ref="S66:U66"/>
    <mergeCell ref="V66:X66"/>
    <mergeCell ref="M62:O62"/>
    <mergeCell ref="P62:R62"/>
    <mergeCell ref="B62:C66"/>
    <mergeCell ref="G62:I62"/>
    <mergeCell ref="J62:L62"/>
    <mergeCell ref="J64:L64"/>
    <mergeCell ref="G63:I63"/>
    <mergeCell ref="J63:L63"/>
    <mergeCell ref="G64:I64"/>
    <mergeCell ref="M66:O66"/>
    <mergeCell ref="P66:R66"/>
    <mergeCell ref="G66:I66"/>
    <mergeCell ref="J66:L66"/>
    <mergeCell ref="M63:O63"/>
    <mergeCell ref="P63:R63"/>
    <mergeCell ref="M64:O64"/>
    <mergeCell ref="P64:R64"/>
    <mergeCell ref="AB62:AD62"/>
    <mergeCell ref="G65:I65"/>
    <mergeCell ref="J65:L65"/>
    <mergeCell ref="S64:U64"/>
    <mergeCell ref="V64:X64"/>
    <mergeCell ref="Y64:AA64"/>
    <mergeCell ref="M65:O65"/>
    <mergeCell ref="B41:K41"/>
    <mergeCell ref="B42:K42"/>
    <mergeCell ref="D62:F62"/>
    <mergeCell ref="D63:F63"/>
    <mergeCell ref="D64:F64"/>
    <mergeCell ref="B61:F61"/>
    <mergeCell ref="AB65:AD65"/>
    <mergeCell ref="G61:I61"/>
    <mergeCell ref="J61:L61"/>
    <mergeCell ref="M61:O61"/>
    <mergeCell ref="P61:R61"/>
    <mergeCell ref="P65:R65"/>
    <mergeCell ref="S63:U63"/>
    <mergeCell ref="V63:X63"/>
    <mergeCell ref="L44:R44"/>
    <mergeCell ref="U44:AH44"/>
    <mergeCell ref="L47:AB47"/>
    <mergeCell ref="L41:R41"/>
    <mergeCell ref="L42:R42"/>
    <mergeCell ref="B34:K34"/>
    <mergeCell ref="B36:K36"/>
    <mergeCell ref="AI42:AJ42"/>
    <mergeCell ref="AI43:AJ43"/>
    <mergeCell ref="L34:P34"/>
    <mergeCell ref="Q34:U34"/>
    <mergeCell ref="V34:Z34"/>
    <mergeCell ref="S42:T42"/>
    <mergeCell ref="U42:AH42"/>
    <mergeCell ref="L36:P36"/>
    <mergeCell ref="V36:Z36"/>
    <mergeCell ref="AA36:AJ36"/>
    <mergeCell ref="Q36:U36"/>
    <mergeCell ref="Q35:U35"/>
    <mergeCell ref="V35:Z35"/>
    <mergeCell ref="AA35:AJ35"/>
    <mergeCell ref="L35:P35"/>
    <mergeCell ref="B35:K35"/>
    <mergeCell ref="AA34:AJ34"/>
    <mergeCell ref="Q22:U22"/>
    <mergeCell ref="Q21:U21"/>
    <mergeCell ref="V21:Z21"/>
    <mergeCell ref="K16:N16"/>
    <mergeCell ref="O16:R16"/>
    <mergeCell ref="S16:V16"/>
    <mergeCell ref="K15:N15"/>
    <mergeCell ref="O15:R15"/>
    <mergeCell ref="S15:V15"/>
    <mergeCell ref="V32:Z32"/>
    <mergeCell ref="V33:Z33"/>
    <mergeCell ref="AA33:AJ33"/>
    <mergeCell ref="B33:K33"/>
    <mergeCell ref="B31:K31"/>
    <mergeCell ref="Q31:U31"/>
    <mergeCell ref="L32:P32"/>
    <mergeCell ref="L33:P33"/>
    <mergeCell ref="Q33:U33"/>
    <mergeCell ref="B32:K32"/>
    <mergeCell ref="L31:P31"/>
    <mergeCell ref="Q32:U32"/>
    <mergeCell ref="AA32:AJ32"/>
    <mergeCell ref="G59:I59"/>
    <mergeCell ref="J59:L59"/>
    <mergeCell ref="G58:L58"/>
    <mergeCell ref="P51:X51"/>
    <mergeCell ref="S60:U60"/>
    <mergeCell ref="V60:X60"/>
    <mergeCell ref="Y60:AA60"/>
    <mergeCell ref="AB60:AD60"/>
    <mergeCell ref="S58:X58"/>
    <mergeCell ref="S59:U59"/>
    <mergeCell ref="B56:H57"/>
    <mergeCell ref="M58:R58"/>
    <mergeCell ref="B60:F60"/>
    <mergeCell ref="B58:F59"/>
    <mergeCell ref="M60:O60"/>
    <mergeCell ref="P60:R60"/>
    <mergeCell ref="G60:I60"/>
    <mergeCell ref="J60:L60"/>
    <mergeCell ref="P59:R59"/>
    <mergeCell ref="P52:X52"/>
    <mergeCell ref="P53:X53"/>
    <mergeCell ref="Y51:AJ51"/>
    <mergeCell ref="Y52:AJ52"/>
    <mergeCell ref="Y53:AJ53"/>
    <mergeCell ref="L49:AB49"/>
    <mergeCell ref="AI48:AJ49"/>
    <mergeCell ref="AC48:AH49"/>
    <mergeCell ref="B50:O53"/>
    <mergeCell ref="B47:K49"/>
    <mergeCell ref="AC47:AJ47"/>
    <mergeCell ref="B39:I39"/>
    <mergeCell ref="P50:X50"/>
    <mergeCell ref="AH50:AI50"/>
    <mergeCell ref="Y50:AG50"/>
    <mergeCell ref="L48:AB48"/>
    <mergeCell ref="AI44:AJ44"/>
    <mergeCell ref="J39:K39"/>
    <mergeCell ref="L39:M39"/>
    <mergeCell ref="N39:O39"/>
    <mergeCell ref="S41:T41"/>
    <mergeCell ref="U40:AJ40"/>
    <mergeCell ref="L40:T40"/>
    <mergeCell ref="S43:T43"/>
    <mergeCell ref="U43:AH43"/>
    <mergeCell ref="B44:K44"/>
    <mergeCell ref="B40:K40"/>
    <mergeCell ref="AI41:AJ41"/>
    <mergeCell ref="U41:AH41"/>
    <mergeCell ref="B2:K2"/>
    <mergeCell ref="B20:K21"/>
    <mergeCell ref="B23:K23"/>
    <mergeCell ref="K8:N8"/>
    <mergeCell ref="V22:Z22"/>
    <mergeCell ref="L23:P23"/>
    <mergeCell ref="Q23:U23"/>
    <mergeCell ref="V23:Z23"/>
    <mergeCell ref="O8:R8"/>
    <mergeCell ref="S8:V8"/>
    <mergeCell ref="K9:N9"/>
    <mergeCell ref="K3:S3"/>
    <mergeCell ref="K4:S4"/>
    <mergeCell ref="B6:J6"/>
    <mergeCell ref="B3:J5"/>
    <mergeCell ref="O6:R6"/>
    <mergeCell ref="S5:V5"/>
    <mergeCell ref="B19:S19"/>
    <mergeCell ref="W11:X11"/>
    <mergeCell ref="W12:X12"/>
    <mergeCell ref="W13:X13"/>
    <mergeCell ref="W14:X14"/>
    <mergeCell ref="W15:X15"/>
    <mergeCell ref="W16:X16"/>
    <mergeCell ref="AD3:AJ5"/>
    <mergeCell ref="S6:V6"/>
    <mergeCell ref="K6:N6"/>
    <mergeCell ref="AD6:AJ6"/>
    <mergeCell ref="O5:R5"/>
    <mergeCell ref="AD7:AJ7"/>
    <mergeCell ref="AD8:AJ8"/>
    <mergeCell ref="O9:R9"/>
    <mergeCell ref="AD10:AJ10"/>
    <mergeCell ref="AD9:AJ9"/>
    <mergeCell ref="S9:V9"/>
    <mergeCell ref="K10:N10"/>
    <mergeCell ref="O10:R10"/>
    <mergeCell ref="S10:V10"/>
    <mergeCell ref="W3:AC4"/>
    <mergeCell ref="Y5:AC5"/>
    <mergeCell ref="W6:X6"/>
    <mergeCell ref="W7:X7"/>
    <mergeCell ref="W8:X8"/>
    <mergeCell ref="W9:X9"/>
    <mergeCell ref="W10:X10"/>
    <mergeCell ref="Y9:AC9"/>
    <mergeCell ref="Y6:AC6"/>
    <mergeCell ref="Y7:AC7"/>
    <mergeCell ref="O12:R12"/>
    <mergeCell ref="V24:Z24"/>
    <mergeCell ref="AD17:AE17"/>
    <mergeCell ref="AD16:AJ16"/>
    <mergeCell ref="B24:K24"/>
    <mergeCell ref="AA20:AJ21"/>
    <mergeCell ref="AA22:AJ22"/>
    <mergeCell ref="AA23:AJ23"/>
    <mergeCell ref="B22:K22"/>
    <mergeCell ref="AD12:AJ12"/>
    <mergeCell ref="AD14:AJ14"/>
    <mergeCell ref="AD15:AJ15"/>
    <mergeCell ref="L24:P24"/>
    <mergeCell ref="Q24:U24"/>
    <mergeCell ref="AA24:AJ24"/>
    <mergeCell ref="S12:V12"/>
    <mergeCell ref="K13:N13"/>
    <mergeCell ref="O13:R13"/>
    <mergeCell ref="B15:J15"/>
    <mergeCell ref="B16:J16"/>
    <mergeCell ref="O14:R14"/>
    <mergeCell ref="S14:V14"/>
    <mergeCell ref="B17:AC17"/>
    <mergeCell ref="L22:P22"/>
    <mergeCell ref="AA29:AJ30"/>
    <mergeCell ref="V31:Z31"/>
    <mergeCell ref="AA31:AJ31"/>
    <mergeCell ref="V30:Z30"/>
    <mergeCell ref="V25:Z25"/>
    <mergeCell ref="AA25:AJ25"/>
    <mergeCell ref="Q30:U30"/>
    <mergeCell ref="B28:S28"/>
    <mergeCell ref="B29:K30"/>
    <mergeCell ref="L26:P26"/>
    <mergeCell ref="Q26:U26"/>
    <mergeCell ref="V26:Z26"/>
    <mergeCell ref="AA26:AJ26"/>
    <mergeCell ref="B26:K26"/>
    <mergeCell ref="B25:K25"/>
    <mergeCell ref="L25:P25"/>
    <mergeCell ref="Q25:U25"/>
    <mergeCell ref="Y8:AC8"/>
    <mergeCell ref="Y10:AC10"/>
    <mergeCell ref="Y11:AC11"/>
    <mergeCell ref="Y12:AC12"/>
    <mergeCell ref="Y13:AC13"/>
    <mergeCell ref="Y14:AC14"/>
    <mergeCell ref="Y15:AC15"/>
    <mergeCell ref="Y16:AC16"/>
    <mergeCell ref="AD11:AJ11"/>
    <mergeCell ref="AD13:AJ13"/>
  </mergeCells>
  <phoneticPr fontId="2"/>
  <dataValidations disablePrompts="1" count="3">
    <dataValidation type="list" allowBlank="1" showInputMessage="1" showErrorMessage="1" sqref="AC47" xr:uid="{00000000-0002-0000-0300-000000000000}">
      <formula1>"1.5：1以上,2：1以上,2.5：1以上,3：1以上"</formula1>
    </dataValidation>
    <dataValidation type="list" allowBlank="1" showInputMessage="1" showErrorMessage="1" sqref="P68 O57" xr:uid="{00000000-0002-0000-0300-000001000000}">
      <formula1>"あり,なし"</formula1>
    </dataValidation>
    <dataValidation type="list" allowBlank="1" showInputMessage="1" showErrorMessage="1" sqref="B22:K26" xr:uid="{00000000-0002-0000-0300-000002000000}">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7" max="3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53"/>
  <sheetViews>
    <sheetView view="pageBreakPreview" zoomScale="90" zoomScaleNormal="85" zoomScaleSheetLayoutView="90" workbookViewId="0"/>
  </sheetViews>
  <sheetFormatPr defaultColWidth="2.5" defaultRowHeight="13.5"/>
  <cols>
    <col min="1" max="37" width="2.5" style="9" customWidth="1"/>
    <col min="38" max="16384" width="2.5" style="10"/>
  </cols>
  <sheetData>
    <row r="1" spans="1:56" ht="21" customHeight="1">
      <c r="A1" s="8" t="s">
        <v>140</v>
      </c>
      <c r="B1" s="368" t="s">
        <v>141</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L1" s="325" t="s">
        <v>727</v>
      </c>
    </row>
    <row r="2" spans="1:56" ht="21" customHeight="1" thickBot="1">
      <c r="A2" s="8"/>
      <c r="B2" s="879" t="s">
        <v>142</v>
      </c>
      <c r="C2" s="879"/>
      <c r="D2" s="879"/>
      <c r="E2" s="879"/>
      <c r="F2" s="879"/>
      <c r="G2" s="879"/>
      <c r="H2" s="879"/>
      <c r="I2" s="879"/>
      <c r="J2" s="879"/>
      <c r="K2" s="879"/>
      <c r="L2" s="879"/>
      <c r="M2" s="879"/>
      <c r="N2" s="879"/>
      <c r="O2" s="879"/>
      <c r="P2" s="11"/>
      <c r="Q2" s="11"/>
      <c r="R2" s="11"/>
      <c r="S2" s="11"/>
      <c r="T2" s="11"/>
      <c r="U2" s="11"/>
      <c r="V2" s="11"/>
      <c r="W2" s="11"/>
      <c r="X2" s="11"/>
      <c r="Y2" s="11"/>
      <c r="Z2" s="11"/>
      <c r="AA2" s="11"/>
    </row>
    <row r="3" spans="1:56" ht="21" customHeight="1">
      <c r="B3" s="990" t="s">
        <v>143</v>
      </c>
      <c r="C3" s="409"/>
      <c r="D3" s="409"/>
      <c r="E3" s="409"/>
      <c r="F3" s="409"/>
      <c r="G3" s="409"/>
      <c r="H3" s="409"/>
      <c r="I3" s="409"/>
      <c r="J3" s="409"/>
      <c r="K3" s="409"/>
      <c r="L3" s="409"/>
      <c r="M3" s="409"/>
      <c r="N3" s="409"/>
      <c r="O3" s="409"/>
      <c r="P3" s="1095" t="s">
        <v>922</v>
      </c>
      <c r="Q3" s="1096"/>
      <c r="R3" s="1096"/>
      <c r="S3" s="1096"/>
      <c r="T3" s="1096"/>
      <c r="U3" s="1096"/>
      <c r="V3" s="1096"/>
      <c r="W3" s="1096"/>
      <c r="X3" s="1096"/>
      <c r="Y3" s="1096"/>
      <c r="Z3" s="1096"/>
      <c r="AA3" s="1096"/>
      <c r="AB3" s="12"/>
      <c r="AC3" s="12"/>
      <c r="AD3" s="12"/>
      <c r="AE3" s="12"/>
      <c r="AF3" s="12"/>
      <c r="AG3" s="12"/>
      <c r="AH3" s="12"/>
      <c r="AI3" s="12"/>
      <c r="AJ3" s="13"/>
      <c r="AL3" s="347" t="str">
        <f>IF(P3="","未記入","")</f>
        <v/>
      </c>
      <c r="AM3" s="347"/>
      <c r="AN3" s="347"/>
      <c r="AO3" s="347"/>
    </row>
    <row r="4" spans="1:56" ht="21" customHeight="1">
      <c r="B4" s="1097" t="s">
        <v>144</v>
      </c>
      <c r="C4" s="934"/>
      <c r="D4" s="934"/>
      <c r="E4" s="934"/>
      <c r="F4" s="934"/>
      <c r="G4" s="934"/>
      <c r="H4" s="934"/>
      <c r="I4" s="934"/>
      <c r="J4" s="934"/>
      <c r="K4" s="934"/>
      <c r="L4" s="934"/>
      <c r="M4" s="934"/>
      <c r="N4" s="934"/>
      <c r="O4" s="1098"/>
      <c r="P4" s="1100" t="s">
        <v>923</v>
      </c>
      <c r="Q4" s="1101"/>
      <c r="R4" s="1101"/>
      <c r="S4" s="1101"/>
      <c r="T4" s="1101"/>
      <c r="U4" s="1101"/>
      <c r="V4" s="1101"/>
      <c r="W4" s="1101"/>
      <c r="X4" s="1101"/>
      <c r="Y4" s="1101"/>
      <c r="Z4" s="1101"/>
      <c r="AA4" s="1101"/>
      <c r="AB4" s="14"/>
      <c r="AC4" s="14"/>
      <c r="AD4" s="14"/>
      <c r="AE4" s="14"/>
      <c r="AF4" s="14"/>
      <c r="AG4" s="14"/>
      <c r="AH4" s="14"/>
      <c r="AI4" s="14"/>
      <c r="AJ4" s="15"/>
      <c r="AL4" s="347" t="str">
        <f>IF(P4="","未記入","")</f>
        <v/>
      </c>
      <c r="AM4" s="347"/>
      <c r="AN4" s="347"/>
      <c r="AO4" s="347"/>
    </row>
    <row r="5" spans="1:56" ht="21" customHeight="1">
      <c r="B5" s="1099"/>
      <c r="C5" s="926"/>
      <c r="D5" s="926"/>
      <c r="E5" s="926"/>
      <c r="F5" s="926"/>
      <c r="G5" s="926"/>
      <c r="H5" s="926"/>
      <c r="I5" s="926"/>
      <c r="J5" s="926"/>
      <c r="K5" s="926"/>
      <c r="L5" s="926"/>
      <c r="M5" s="926"/>
      <c r="N5" s="926"/>
      <c r="O5" s="927"/>
      <c r="P5" s="917" t="s">
        <v>422</v>
      </c>
      <c r="Q5" s="917"/>
      <c r="R5" s="917"/>
      <c r="S5" s="917"/>
      <c r="T5" s="917"/>
      <c r="U5" s="1043"/>
      <c r="V5" s="1189"/>
      <c r="W5" s="1190"/>
      <c r="X5" s="1190"/>
      <c r="Y5" s="1190"/>
      <c r="Z5" s="1190"/>
      <c r="AA5" s="1190"/>
      <c r="AB5" s="1190"/>
      <c r="AC5" s="1190"/>
      <c r="AD5" s="1190"/>
      <c r="AE5" s="1190"/>
      <c r="AF5" s="1190"/>
      <c r="AG5" s="1190"/>
      <c r="AH5" s="1190"/>
      <c r="AI5" s="1190"/>
      <c r="AJ5" s="1191"/>
      <c r="AL5" s="347" t="str">
        <f>IF(P4="選択方式",IF(COUNTA(V5:AJ6)=0,"未記入",""),"")</f>
        <v/>
      </c>
      <c r="AM5" s="347"/>
      <c r="AN5" s="347"/>
      <c r="AO5" s="347"/>
    </row>
    <row r="6" spans="1:56" ht="21" customHeight="1">
      <c r="B6" s="1099"/>
      <c r="C6" s="926"/>
      <c r="D6" s="926"/>
      <c r="E6" s="926"/>
      <c r="F6" s="926"/>
      <c r="G6" s="926"/>
      <c r="H6" s="926"/>
      <c r="I6" s="926"/>
      <c r="J6" s="926"/>
      <c r="K6" s="926"/>
      <c r="L6" s="926"/>
      <c r="M6" s="926"/>
      <c r="N6" s="926"/>
      <c r="O6" s="927"/>
      <c r="P6" s="1043"/>
      <c r="Q6" s="1043"/>
      <c r="R6" s="1043"/>
      <c r="S6" s="1043"/>
      <c r="T6" s="1043"/>
      <c r="U6" s="1043"/>
      <c r="V6" s="1189"/>
      <c r="W6" s="1190"/>
      <c r="X6" s="1190"/>
      <c r="Y6" s="1190"/>
      <c r="Z6" s="1190"/>
      <c r="AA6" s="1190"/>
      <c r="AB6" s="1190"/>
      <c r="AC6" s="1190"/>
      <c r="AD6" s="1190"/>
      <c r="AE6" s="1190"/>
      <c r="AF6" s="1190"/>
      <c r="AG6" s="1190"/>
      <c r="AH6" s="1190"/>
      <c r="AI6" s="1190"/>
      <c r="AJ6" s="1191"/>
      <c r="AL6" s="347"/>
      <c r="AM6" s="347"/>
      <c r="AN6" s="347"/>
      <c r="AO6" s="347"/>
    </row>
    <row r="7" spans="1:56" ht="21" customHeight="1">
      <c r="B7" s="1116" t="s">
        <v>67</v>
      </c>
      <c r="C7" s="360"/>
      <c r="D7" s="360"/>
      <c r="E7" s="360"/>
      <c r="F7" s="360"/>
      <c r="G7" s="360"/>
      <c r="H7" s="360"/>
      <c r="I7" s="360"/>
      <c r="J7" s="360"/>
      <c r="K7" s="360"/>
      <c r="L7" s="360"/>
      <c r="M7" s="360"/>
      <c r="N7" s="360"/>
      <c r="O7" s="360"/>
      <c r="P7" s="1041" t="s">
        <v>924</v>
      </c>
      <c r="Q7" s="1042"/>
      <c r="R7" s="1042"/>
      <c r="S7" s="1190"/>
      <c r="T7" s="1190"/>
      <c r="U7" s="1190"/>
      <c r="V7" s="1190"/>
      <c r="W7" s="1190"/>
      <c r="X7" s="1190"/>
      <c r="Y7" s="1190"/>
      <c r="Z7" s="1190"/>
      <c r="AA7" s="1190"/>
      <c r="AB7" s="1190"/>
      <c r="AC7" s="1190"/>
      <c r="AD7" s="1190"/>
      <c r="AE7" s="1190"/>
      <c r="AF7" s="1190"/>
      <c r="AG7" s="1190"/>
      <c r="AH7" s="1190"/>
      <c r="AI7" s="1190"/>
      <c r="AJ7" s="1191"/>
      <c r="AL7" s="347" t="str">
        <f>IF(P7="","未記入","")</f>
        <v/>
      </c>
      <c r="AM7" s="347"/>
      <c r="AN7" s="347"/>
      <c r="AO7" s="347"/>
    </row>
    <row r="8" spans="1:56" ht="21" customHeight="1">
      <c r="B8" s="1116" t="s">
        <v>145</v>
      </c>
      <c r="C8" s="360"/>
      <c r="D8" s="360"/>
      <c r="E8" s="360"/>
      <c r="F8" s="360"/>
      <c r="G8" s="360"/>
      <c r="H8" s="360"/>
      <c r="I8" s="360"/>
      <c r="J8" s="360"/>
      <c r="K8" s="360"/>
      <c r="L8" s="360"/>
      <c r="M8" s="360"/>
      <c r="N8" s="360"/>
      <c r="O8" s="360"/>
      <c r="P8" s="1130" t="s">
        <v>924</v>
      </c>
      <c r="Q8" s="1131"/>
      <c r="R8" s="1131"/>
      <c r="S8" s="1190"/>
      <c r="T8" s="1190"/>
      <c r="U8" s="1190"/>
      <c r="V8" s="1190"/>
      <c r="W8" s="1190"/>
      <c r="X8" s="1190"/>
      <c r="Y8" s="1190"/>
      <c r="Z8" s="1190"/>
      <c r="AA8" s="1190"/>
      <c r="AB8" s="1190"/>
      <c r="AC8" s="1190"/>
      <c r="AD8" s="1190"/>
      <c r="AE8" s="1190"/>
      <c r="AF8" s="1190"/>
      <c r="AG8" s="1190"/>
      <c r="AH8" s="1190"/>
      <c r="AI8" s="1190"/>
      <c r="AJ8" s="1191"/>
      <c r="AL8" s="347" t="str">
        <f>IF(P8="","未記入","")</f>
        <v/>
      </c>
      <c r="AM8" s="347"/>
      <c r="AN8" s="347"/>
      <c r="AO8" s="347"/>
    </row>
    <row r="9" spans="1:56" ht="21" customHeight="1">
      <c r="B9" s="1117" t="s">
        <v>146</v>
      </c>
      <c r="C9" s="397"/>
      <c r="D9" s="397"/>
      <c r="E9" s="397"/>
      <c r="F9" s="397"/>
      <c r="G9" s="397"/>
      <c r="H9" s="397"/>
      <c r="I9" s="397"/>
      <c r="J9" s="397"/>
      <c r="K9" s="397"/>
      <c r="L9" s="397"/>
      <c r="M9" s="397"/>
      <c r="N9" s="397"/>
      <c r="O9" s="397"/>
      <c r="P9" s="1130" t="s">
        <v>806</v>
      </c>
      <c r="Q9" s="1131"/>
      <c r="R9" s="1131"/>
      <c r="S9" s="1190"/>
      <c r="T9" s="1190"/>
      <c r="U9" s="1190"/>
      <c r="V9" s="1190"/>
      <c r="W9" s="1190"/>
      <c r="X9" s="1190"/>
      <c r="Y9" s="1190"/>
      <c r="Z9" s="1190"/>
      <c r="AA9" s="1190"/>
      <c r="AB9" s="1190"/>
      <c r="AC9" s="1190"/>
      <c r="AD9" s="1190"/>
      <c r="AE9" s="1190"/>
      <c r="AF9" s="1190"/>
      <c r="AG9" s="1190"/>
      <c r="AH9" s="1190"/>
      <c r="AI9" s="1190"/>
      <c r="AJ9" s="1191"/>
      <c r="AL9" s="347" t="str">
        <f>IF(P9="","未記入","")</f>
        <v/>
      </c>
      <c r="AM9" s="347"/>
      <c r="AN9" s="347"/>
      <c r="AO9" s="347"/>
    </row>
    <row r="10" spans="1:56" ht="21" customHeight="1">
      <c r="B10" s="396"/>
      <c r="C10" s="397"/>
      <c r="D10" s="397"/>
      <c r="E10" s="397"/>
      <c r="F10" s="397"/>
      <c r="G10" s="397"/>
      <c r="H10" s="397"/>
      <c r="I10" s="397"/>
      <c r="J10" s="397"/>
      <c r="K10" s="397"/>
      <c r="L10" s="397"/>
      <c r="M10" s="397"/>
      <c r="N10" s="397"/>
      <c r="O10" s="397"/>
      <c r="P10" s="1065" t="s">
        <v>329</v>
      </c>
      <c r="Q10" s="1066"/>
      <c r="R10" s="1066"/>
      <c r="S10" s="1190" t="s">
        <v>925</v>
      </c>
      <c r="T10" s="1190"/>
      <c r="U10" s="1190"/>
      <c r="V10" s="1190"/>
      <c r="W10" s="1190"/>
      <c r="X10" s="1190"/>
      <c r="Y10" s="1190"/>
      <c r="Z10" s="1190"/>
      <c r="AA10" s="1190"/>
      <c r="AB10" s="1190"/>
      <c r="AC10" s="1190"/>
      <c r="AD10" s="1190"/>
      <c r="AE10" s="1190"/>
      <c r="AF10" s="1190"/>
      <c r="AG10" s="1190"/>
      <c r="AH10" s="1190"/>
      <c r="AI10" s="1190"/>
      <c r="AJ10" s="1191"/>
      <c r="AL10" s="861" t="str">
        <f>IF(P9="あり",IF(S10="","未記入",""),"")</f>
        <v/>
      </c>
      <c r="AM10" s="862"/>
      <c r="AN10" s="862"/>
      <c r="AO10" s="863"/>
    </row>
    <row r="11" spans="1:56" ht="21" customHeight="1">
      <c r="B11" s="1104" t="s">
        <v>147</v>
      </c>
      <c r="C11" s="784"/>
      <c r="D11" s="784"/>
      <c r="E11" s="784"/>
      <c r="F11" s="784"/>
      <c r="G11" s="784"/>
      <c r="H11" s="784"/>
      <c r="I11" s="784"/>
      <c r="J11" s="784"/>
      <c r="K11" s="784"/>
      <c r="L11" s="1043" t="s">
        <v>148</v>
      </c>
      <c r="M11" s="1043"/>
      <c r="N11" s="1043"/>
      <c r="O11" s="1043"/>
      <c r="P11" s="1107" t="s">
        <v>926</v>
      </c>
      <c r="Q11" s="1107"/>
      <c r="R11" s="1107"/>
      <c r="S11" s="1107"/>
      <c r="T11" s="1107"/>
      <c r="U11" s="1108"/>
      <c r="V11" s="1108"/>
      <c r="W11" s="1108"/>
      <c r="X11" s="1108"/>
      <c r="Y11" s="1108"/>
      <c r="Z11" s="1108"/>
      <c r="AA11" s="1108"/>
      <c r="AB11" s="1108"/>
      <c r="AC11" s="1108"/>
      <c r="AD11" s="1108"/>
      <c r="AE11" s="812"/>
      <c r="AF11" s="812"/>
      <c r="AG11" s="812"/>
      <c r="AH11" s="812"/>
      <c r="AI11" s="812"/>
      <c r="AJ11" s="1109"/>
      <c r="AN11" s="1186" t="s">
        <v>742</v>
      </c>
      <c r="AO11" s="1186"/>
      <c r="AP11" s="1186"/>
      <c r="AQ11" s="1186"/>
      <c r="AR11" s="1186"/>
      <c r="AS11" s="1186"/>
      <c r="AT11" s="1186"/>
      <c r="AU11" s="1186"/>
      <c r="AV11" s="1186"/>
      <c r="AW11" s="1186"/>
      <c r="AX11" s="1186"/>
      <c r="AY11" s="1186"/>
      <c r="AZ11" s="1186"/>
      <c r="BA11" s="1186"/>
      <c r="BB11" s="1186"/>
      <c r="BC11" s="1186"/>
      <c r="BD11" s="1186"/>
    </row>
    <row r="12" spans="1:56" ht="21" customHeight="1" thickBot="1">
      <c r="B12" s="1105"/>
      <c r="C12" s="1106"/>
      <c r="D12" s="1106"/>
      <c r="E12" s="1106"/>
      <c r="F12" s="1106"/>
      <c r="G12" s="1106"/>
      <c r="H12" s="1106"/>
      <c r="I12" s="1106"/>
      <c r="J12" s="1106"/>
      <c r="K12" s="1106"/>
      <c r="L12" s="1113" t="s">
        <v>366</v>
      </c>
      <c r="M12" s="1114"/>
      <c r="N12" s="1114"/>
      <c r="O12" s="1115"/>
      <c r="P12" s="1110" t="s">
        <v>927</v>
      </c>
      <c r="Q12" s="1110"/>
      <c r="R12" s="1110"/>
      <c r="S12" s="1110"/>
      <c r="T12" s="1110"/>
      <c r="U12" s="1111"/>
      <c r="V12" s="1111"/>
      <c r="W12" s="1111"/>
      <c r="X12" s="1111"/>
      <c r="Y12" s="1111"/>
      <c r="Z12" s="1111"/>
      <c r="AA12" s="1111"/>
      <c r="AB12" s="1111"/>
      <c r="AC12" s="1111"/>
      <c r="AD12" s="1111"/>
      <c r="AE12" s="791"/>
      <c r="AF12" s="791"/>
      <c r="AG12" s="791"/>
      <c r="AH12" s="791"/>
      <c r="AI12" s="791"/>
      <c r="AJ12" s="1112"/>
      <c r="AN12" s="1186"/>
      <c r="AO12" s="1186"/>
      <c r="AP12" s="1186"/>
      <c r="AQ12" s="1186"/>
      <c r="AR12" s="1186"/>
      <c r="AS12" s="1186"/>
      <c r="AT12" s="1186"/>
      <c r="AU12" s="1186"/>
      <c r="AV12" s="1186"/>
      <c r="AW12" s="1186"/>
      <c r="AX12" s="1186"/>
      <c r="AY12" s="1186"/>
      <c r="AZ12" s="1186"/>
      <c r="BA12" s="1186"/>
      <c r="BB12" s="1186"/>
      <c r="BC12" s="1186"/>
      <c r="BD12" s="1186"/>
    </row>
    <row r="13" spans="1:56" ht="21" customHeight="1"/>
    <row r="14" spans="1:56" s="7" customFormat="1" ht="21" customHeight="1" thickBot="1">
      <c r="A14" s="16"/>
      <c r="B14" s="94" t="s">
        <v>314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16"/>
    </row>
    <row r="15" spans="1:56" ht="21" customHeight="1">
      <c r="B15" s="1132"/>
      <c r="C15" s="1133"/>
      <c r="D15" s="1133"/>
      <c r="E15" s="1133"/>
      <c r="F15" s="1133"/>
      <c r="G15" s="1133"/>
      <c r="H15" s="1133"/>
      <c r="I15" s="1133"/>
      <c r="J15" s="1133"/>
      <c r="K15" s="1133"/>
      <c r="L15" s="1133"/>
      <c r="M15" s="1133"/>
      <c r="N15" s="1133"/>
      <c r="O15" s="1133"/>
      <c r="P15" s="1133"/>
      <c r="Q15" s="1133"/>
      <c r="R15" s="1134"/>
      <c r="S15" s="1137" t="s">
        <v>698</v>
      </c>
      <c r="T15" s="1137"/>
      <c r="U15" s="1137"/>
      <c r="V15" s="1137"/>
      <c r="W15" s="1137"/>
      <c r="X15" s="1137"/>
      <c r="Y15" s="1137"/>
      <c r="Z15" s="1137"/>
      <c r="AA15" s="1137"/>
      <c r="AB15" s="1146" t="s">
        <v>166</v>
      </c>
      <c r="AC15" s="1146"/>
      <c r="AD15" s="1146"/>
      <c r="AE15" s="1146"/>
      <c r="AF15" s="1146"/>
      <c r="AG15" s="1146"/>
      <c r="AH15" s="1146"/>
      <c r="AI15" s="1146"/>
      <c r="AJ15" s="1147"/>
      <c r="AL15" s="230" t="s">
        <v>1054</v>
      </c>
    </row>
    <row r="16" spans="1:56" ht="21" customHeight="1">
      <c r="B16" s="1148" t="s">
        <v>61</v>
      </c>
      <c r="C16" s="430"/>
      <c r="D16" s="430"/>
      <c r="E16" s="430"/>
      <c r="F16" s="430"/>
      <c r="G16" s="430"/>
      <c r="H16" s="430"/>
      <c r="I16" s="430"/>
      <c r="J16" s="430"/>
      <c r="K16" s="430"/>
      <c r="L16" s="1065" t="s">
        <v>162</v>
      </c>
      <c r="M16" s="1066"/>
      <c r="N16" s="1066"/>
      <c r="O16" s="1066"/>
      <c r="P16" s="1066"/>
      <c r="Q16" s="1066"/>
      <c r="R16" s="1067"/>
      <c r="S16" s="1149" t="s">
        <v>928</v>
      </c>
      <c r="T16" s="1149"/>
      <c r="U16" s="1149"/>
      <c r="V16" s="1149"/>
      <c r="W16" s="1149"/>
      <c r="X16" s="1149"/>
      <c r="Y16" s="1149"/>
      <c r="Z16" s="1149"/>
      <c r="AA16" s="1149"/>
      <c r="AB16" s="1752" t="s">
        <v>930</v>
      </c>
      <c r="AC16" s="1752"/>
      <c r="AD16" s="1752"/>
      <c r="AE16" s="1752"/>
      <c r="AF16" s="1752"/>
      <c r="AG16" s="1752"/>
      <c r="AH16" s="1752"/>
      <c r="AI16" s="1752"/>
      <c r="AJ16" s="1753"/>
      <c r="AL16" s="10" t="s">
        <v>752</v>
      </c>
    </row>
    <row r="17" spans="1:38" ht="21" customHeight="1">
      <c r="B17" s="429"/>
      <c r="C17" s="430"/>
      <c r="D17" s="430"/>
      <c r="E17" s="430"/>
      <c r="F17" s="430"/>
      <c r="G17" s="430"/>
      <c r="H17" s="430"/>
      <c r="I17" s="430"/>
      <c r="J17" s="430"/>
      <c r="K17" s="430"/>
      <c r="L17" s="1065" t="s">
        <v>163</v>
      </c>
      <c r="M17" s="1066"/>
      <c r="N17" s="1066"/>
      <c r="O17" s="1066"/>
      <c r="P17" s="1066"/>
      <c r="Q17" s="1066"/>
      <c r="R17" s="1067"/>
      <c r="S17" s="1149" t="s">
        <v>929</v>
      </c>
      <c r="T17" s="1149"/>
      <c r="U17" s="1149"/>
      <c r="V17" s="1149"/>
      <c r="W17" s="1149"/>
      <c r="X17" s="1149"/>
      <c r="Y17" s="1149"/>
      <c r="Z17" s="1149"/>
      <c r="AA17" s="1149"/>
      <c r="AB17" s="1752" t="s">
        <v>929</v>
      </c>
      <c r="AC17" s="1752"/>
      <c r="AD17" s="1752"/>
      <c r="AE17" s="1752"/>
      <c r="AF17" s="1752"/>
      <c r="AG17" s="1752"/>
      <c r="AH17" s="1752"/>
      <c r="AI17" s="1752"/>
      <c r="AJ17" s="1753"/>
      <c r="AL17" s="10" t="s">
        <v>1055</v>
      </c>
    </row>
    <row r="18" spans="1:38" ht="21" customHeight="1">
      <c r="B18" s="1118" t="s">
        <v>53</v>
      </c>
      <c r="C18" s="1119"/>
      <c r="D18" s="1119"/>
      <c r="E18" s="1119"/>
      <c r="F18" s="1119"/>
      <c r="G18" s="1119"/>
      <c r="H18" s="1119"/>
      <c r="I18" s="1119"/>
      <c r="J18" s="1119"/>
      <c r="K18" s="1120"/>
      <c r="L18" s="1065" t="s">
        <v>285</v>
      </c>
      <c r="M18" s="1066"/>
      <c r="N18" s="1066"/>
      <c r="O18" s="1066"/>
      <c r="P18" s="1066"/>
      <c r="Q18" s="1066"/>
      <c r="R18" s="1067"/>
      <c r="S18" s="1068" t="s">
        <v>814</v>
      </c>
      <c r="T18" s="1069"/>
      <c r="U18" s="1069"/>
      <c r="V18" s="1069"/>
      <c r="W18" s="1069"/>
      <c r="X18" s="1069"/>
      <c r="Y18" s="1069"/>
      <c r="Z18" s="1069"/>
      <c r="AA18" s="1188"/>
      <c r="AB18" s="1068" t="s">
        <v>814</v>
      </c>
      <c r="AC18" s="1069"/>
      <c r="AD18" s="1069"/>
      <c r="AE18" s="1069"/>
      <c r="AF18" s="1069"/>
      <c r="AG18" s="1069"/>
      <c r="AH18" s="1069"/>
      <c r="AI18" s="1069"/>
      <c r="AJ18" s="1070"/>
      <c r="AL18" s="225" t="s">
        <v>727</v>
      </c>
    </row>
    <row r="19" spans="1:38" ht="21" customHeight="1">
      <c r="B19" s="1117"/>
      <c r="C19" s="1135"/>
      <c r="D19" s="1135"/>
      <c r="E19" s="1135"/>
      <c r="F19" s="1135"/>
      <c r="G19" s="1135"/>
      <c r="H19" s="1135"/>
      <c r="I19" s="1135"/>
      <c r="J19" s="1135"/>
      <c r="K19" s="1136"/>
      <c r="L19" s="1065" t="s">
        <v>383</v>
      </c>
      <c r="M19" s="1066"/>
      <c r="N19" s="1066"/>
      <c r="O19" s="1066"/>
      <c r="P19" s="1066"/>
      <c r="Q19" s="1066"/>
      <c r="R19" s="1067"/>
      <c r="S19" s="1071">
        <v>20</v>
      </c>
      <c r="T19" s="1072"/>
      <c r="U19" s="1072"/>
      <c r="V19" s="1072"/>
      <c r="W19" s="1072"/>
      <c r="X19" s="1072"/>
      <c r="Y19" s="1072"/>
      <c r="Z19" s="1072"/>
      <c r="AA19" s="1073"/>
      <c r="AB19" s="1071">
        <v>18</v>
      </c>
      <c r="AC19" s="1072"/>
      <c r="AD19" s="1072"/>
      <c r="AE19" s="1072"/>
      <c r="AF19" s="1072"/>
      <c r="AG19" s="1072"/>
      <c r="AH19" s="1072"/>
      <c r="AI19" s="1072"/>
      <c r="AJ19" s="1187"/>
    </row>
    <row r="20" spans="1:38" ht="21" customHeight="1">
      <c r="B20" s="1117"/>
      <c r="C20" s="1135"/>
      <c r="D20" s="1135"/>
      <c r="E20" s="1135"/>
      <c r="F20" s="1135"/>
      <c r="G20" s="1135"/>
      <c r="H20" s="1135"/>
      <c r="I20" s="1135"/>
      <c r="J20" s="1135"/>
      <c r="K20" s="1136"/>
      <c r="L20" s="1065" t="s">
        <v>236</v>
      </c>
      <c r="M20" s="1066"/>
      <c r="N20" s="1066"/>
      <c r="O20" s="1066"/>
      <c r="P20" s="1066"/>
      <c r="Q20" s="1066"/>
      <c r="R20" s="1067"/>
      <c r="S20" s="448" t="s">
        <v>806</v>
      </c>
      <c r="T20" s="449"/>
      <c r="U20" s="449"/>
      <c r="V20" s="449"/>
      <c r="W20" s="449"/>
      <c r="X20" s="449"/>
      <c r="Y20" s="449"/>
      <c r="Z20" s="449"/>
      <c r="AA20" s="495"/>
      <c r="AB20" s="448" t="s">
        <v>806</v>
      </c>
      <c r="AC20" s="449"/>
      <c r="AD20" s="449"/>
      <c r="AE20" s="449"/>
      <c r="AF20" s="449"/>
      <c r="AG20" s="449"/>
      <c r="AH20" s="449"/>
      <c r="AI20" s="449"/>
      <c r="AJ20" s="619"/>
    </row>
    <row r="21" spans="1:38" ht="21" customHeight="1">
      <c r="B21" s="1117"/>
      <c r="C21" s="1135"/>
      <c r="D21" s="1135"/>
      <c r="E21" s="1135"/>
      <c r="F21" s="1135"/>
      <c r="G21" s="1135"/>
      <c r="H21" s="1135"/>
      <c r="I21" s="1135"/>
      <c r="J21" s="1135"/>
      <c r="K21" s="1136"/>
      <c r="L21" s="1065" t="s">
        <v>237</v>
      </c>
      <c r="M21" s="1066"/>
      <c r="N21" s="1066"/>
      <c r="O21" s="1066"/>
      <c r="P21" s="1066"/>
      <c r="Q21" s="1066"/>
      <c r="R21" s="1067"/>
      <c r="S21" s="448" t="s">
        <v>806</v>
      </c>
      <c r="T21" s="449"/>
      <c r="U21" s="449"/>
      <c r="V21" s="449"/>
      <c r="W21" s="449"/>
      <c r="X21" s="449"/>
      <c r="Y21" s="449"/>
      <c r="Z21" s="449"/>
      <c r="AA21" s="495"/>
      <c r="AB21" s="448" t="s">
        <v>806</v>
      </c>
      <c r="AC21" s="449"/>
      <c r="AD21" s="449"/>
      <c r="AE21" s="449"/>
      <c r="AF21" s="449"/>
      <c r="AG21" s="449"/>
      <c r="AH21" s="449"/>
      <c r="AI21" s="449"/>
      <c r="AJ21" s="619"/>
    </row>
    <row r="22" spans="1:38" ht="21" customHeight="1">
      <c r="B22" s="1117"/>
      <c r="C22" s="1135"/>
      <c r="D22" s="1135"/>
      <c r="E22" s="1135"/>
      <c r="F22" s="1135"/>
      <c r="G22" s="1135"/>
      <c r="H22" s="1135"/>
      <c r="I22" s="1135"/>
      <c r="J22" s="1135"/>
      <c r="K22" s="1136"/>
      <c r="L22" s="1065" t="s">
        <v>83</v>
      </c>
      <c r="M22" s="1066"/>
      <c r="N22" s="1066"/>
      <c r="O22" s="1066"/>
      <c r="P22" s="1066"/>
      <c r="Q22" s="1066"/>
      <c r="R22" s="1067"/>
      <c r="S22" s="448" t="s">
        <v>924</v>
      </c>
      <c r="T22" s="449"/>
      <c r="U22" s="449"/>
      <c r="V22" s="449"/>
      <c r="W22" s="449"/>
      <c r="X22" s="449"/>
      <c r="Y22" s="449"/>
      <c r="Z22" s="449"/>
      <c r="AA22" s="495"/>
      <c r="AB22" s="448" t="s">
        <v>924</v>
      </c>
      <c r="AC22" s="449"/>
      <c r="AD22" s="449"/>
      <c r="AE22" s="449"/>
      <c r="AF22" s="449"/>
      <c r="AG22" s="449"/>
      <c r="AH22" s="449"/>
      <c r="AI22" s="449"/>
      <c r="AJ22" s="619"/>
    </row>
    <row r="23" spans="1:38" ht="21" customHeight="1">
      <c r="B23" s="1117"/>
      <c r="C23" s="1135"/>
      <c r="D23" s="1135"/>
      <c r="E23" s="1135"/>
      <c r="F23" s="1135"/>
      <c r="G23" s="1135"/>
      <c r="H23" s="1135"/>
      <c r="I23" s="1135"/>
      <c r="J23" s="1135"/>
      <c r="K23" s="1136"/>
      <c r="L23" s="1065" t="s">
        <v>395</v>
      </c>
      <c r="M23" s="1066"/>
      <c r="N23" s="1066"/>
      <c r="O23" s="1066"/>
      <c r="P23" s="1066"/>
      <c r="Q23" s="1066"/>
      <c r="R23" s="1067"/>
      <c r="S23" s="448" t="s">
        <v>924</v>
      </c>
      <c r="T23" s="449"/>
      <c r="U23" s="449"/>
      <c r="V23" s="449"/>
      <c r="W23" s="449"/>
      <c r="X23" s="449"/>
      <c r="Y23" s="449"/>
      <c r="Z23" s="449"/>
      <c r="AA23" s="495"/>
      <c r="AB23" s="448" t="s">
        <v>924</v>
      </c>
      <c r="AC23" s="449"/>
      <c r="AD23" s="449"/>
      <c r="AE23" s="449"/>
      <c r="AF23" s="449"/>
      <c r="AG23" s="449"/>
      <c r="AH23" s="449"/>
      <c r="AI23" s="449"/>
      <c r="AJ23" s="619"/>
    </row>
    <row r="24" spans="1:38" ht="21" customHeight="1">
      <c r="B24" s="1121"/>
      <c r="C24" s="1122"/>
      <c r="D24" s="1122"/>
      <c r="E24" s="1122"/>
      <c r="F24" s="1122"/>
      <c r="G24" s="1122"/>
      <c r="H24" s="1122"/>
      <c r="I24" s="1122"/>
      <c r="J24" s="1122"/>
      <c r="K24" s="1123"/>
      <c r="L24" s="1065" t="s">
        <v>306</v>
      </c>
      <c r="M24" s="1066"/>
      <c r="N24" s="1066"/>
      <c r="O24" s="1066"/>
      <c r="P24" s="1066"/>
      <c r="Q24" s="1066"/>
      <c r="R24" s="1067"/>
      <c r="S24" s="448" t="s">
        <v>806</v>
      </c>
      <c r="T24" s="449"/>
      <c r="U24" s="449"/>
      <c r="V24" s="449"/>
      <c r="W24" s="449"/>
      <c r="X24" s="449"/>
      <c r="Y24" s="449"/>
      <c r="Z24" s="449"/>
      <c r="AA24" s="495"/>
      <c r="AB24" s="448" t="s">
        <v>806</v>
      </c>
      <c r="AC24" s="449"/>
      <c r="AD24" s="449"/>
      <c r="AE24" s="449"/>
      <c r="AF24" s="449"/>
      <c r="AG24" s="449"/>
      <c r="AH24" s="449"/>
      <c r="AI24" s="449"/>
      <c r="AJ24" s="619"/>
    </row>
    <row r="25" spans="1:38" ht="21" customHeight="1">
      <c r="B25" s="1118" t="s">
        <v>425</v>
      </c>
      <c r="C25" s="1119"/>
      <c r="D25" s="1119"/>
      <c r="E25" s="1119"/>
      <c r="F25" s="1119"/>
      <c r="G25" s="1119"/>
      <c r="H25" s="1119"/>
      <c r="I25" s="1119"/>
      <c r="J25" s="1119"/>
      <c r="K25" s="1120"/>
      <c r="L25" s="1124" t="s">
        <v>931</v>
      </c>
      <c r="M25" s="1125"/>
      <c r="N25" s="1125"/>
      <c r="O25" s="1125"/>
      <c r="P25" s="1125"/>
      <c r="Q25" s="1125"/>
      <c r="R25" s="1126"/>
      <c r="S25" s="1074">
        <v>3600000</v>
      </c>
      <c r="T25" s="1074"/>
      <c r="U25" s="1074"/>
      <c r="V25" s="1074"/>
      <c r="W25" s="1074"/>
      <c r="X25" s="1074"/>
      <c r="Y25" s="1074"/>
      <c r="Z25" s="1074"/>
      <c r="AA25" s="1074"/>
      <c r="AB25" s="1754">
        <v>1944000</v>
      </c>
      <c r="AC25" s="1754"/>
      <c r="AD25" s="1754"/>
      <c r="AE25" s="1754"/>
      <c r="AF25" s="1754"/>
      <c r="AG25" s="1754"/>
      <c r="AH25" s="1754"/>
      <c r="AI25" s="1754"/>
      <c r="AJ25" s="1755"/>
    </row>
    <row r="26" spans="1:38" ht="21" customHeight="1">
      <c r="B26" s="1121"/>
      <c r="C26" s="1122"/>
      <c r="D26" s="1122"/>
      <c r="E26" s="1122"/>
      <c r="F26" s="1122"/>
      <c r="G26" s="1122"/>
      <c r="H26" s="1122"/>
      <c r="I26" s="1122"/>
      <c r="J26" s="1122"/>
      <c r="K26" s="1123"/>
      <c r="L26" s="1152" t="s">
        <v>932</v>
      </c>
      <c r="M26" s="1152"/>
      <c r="N26" s="1152"/>
      <c r="O26" s="1152"/>
      <c r="P26" s="1152"/>
      <c r="Q26" s="1152"/>
      <c r="R26" s="1152"/>
      <c r="S26" s="1074">
        <v>11000</v>
      </c>
      <c r="T26" s="1074"/>
      <c r="U26" s="1074"/>
      <c r="V26" s="1074"/>
      <c r="W26" s="1074"/>
      <c r="X26" s="1074"/>
      <c r="Y26" s="1074"/>
      <c r="Z26" s="1074"/>
      <c r="AA26" s="1074"/>
      <c r="AB26" s="1754">
        <v>11000</v>
      </c>
      <c r="AC26" s="1754"/>
      <c r="AD26" s="1754"/>
      <c r="AE26" s="1754"/>
      <c r="AF26" s="1754"/>
      <c r="AG26" s="1754"/>
      <c r="AH26" s="1754"/>
      <c r="AI26" s="1754"/>
      <c r="AJ26" s="1755"/>
      <c r="AL26" s="17"/>
    </row>
    <row r="27" spans="1:38" s="17" customFormat="1" ht="21" customHeight="1">
      <c r="B27" s="1127" t="s">
        <v>426</v>
      </c>
      <c r="C27" s="1128"/>
      <c r="D27" s="1128"/>
      <c r="E27" s="1128"/>
      <c r="F27" s="1128"/>
      <c r="G27" s="1128"/>
      <c r="H27" s="1128"/>
      <c r="I27" s="1128"/>
      <c r="J27" s="1128"/>
      <c r="K27" s="1128"/>
      <c r="L27" s="1128"/>
      <c r="M27" s="1128"/>
      <c r="N27" s="1128"/>
      <c r="O27" s="1128"/>
      <c r="P27" s="1128"/>
      <c r="Q27" s="1128"/>
      <c r="R27" s="1129"/>
      <c r="S27" s="1102">
        <f>IF(SUM(S28:AA35)=0,"",SUM(S28:AA35))</f>
        <v>190000</v>
      </c>
      <c r="T27" s="1102"/>
      <c r="U27" s="1102"/>
      <c r="V27" s="1102"/>
      <c r="W27" s="1102"/>
      <c r="X27" s="1102"/>
      <c r="Y27" s="1102"/>
      <c r="Z27" s="1102"/>
      <c r="AA27" s="1102"/>
      <c r="AB27" s="1102">
        <f>IF(SUM(AB28:AJ35)=0,"",SUM(AB28:AJ35))</f>
        <v>175000</v>
      </c>
      <c r="AC27" s="1102"/>
      <c r="AD27" s="1102"/>
      <c r="AE27" s="1102"/>
      <c r="AF27" s="1102"/>
      <c r="AG27" s="1102"/>
      <c r="AH27" s="1102"/>
      <c r="AI27" s="1102"/>
      <c r="AJ27" s="1103"/>
    </row>
    <row r="28" spans="1:38" ht="21" customHeight="1">
      <c r="B28" s="222"/>
      <c r="C28" s="1065" t="s">
        <v>165</v>
      </c>
      <c r="D28" s="1066"/>
      <c r="E28" s="1066"/>
      <c r="F28" s="1066"/>
      <c r="G28" s="1066"/>
      <c r="H28" s="1066"/>
      <c r="I28" s="1066"/>
      <c r="J28" s="1066"/>
      <c r="K28" s="1066"/>
      <c r="L28" s="1066"/>
      <c r="M28" s="1066"/>
      <c r="N28" s="1066"/>
      <c r="O28" s="1066"/>
      <c r="P28" s="1066"/>
      <c r="Q28" s="1066"/>
      <c r="R28" s="1067"/>
      <c r="S28" s="1074">
        <v>60000</v>
      </c>
      <c r="T28" s="1074"/>
      <c r="U28" s="1074"/>
      <c r="V28" s="1074"/>
      <c r="W28" s="1074"/>
      <c r="X28" s="1074"/>
      <c r="Y28" s="1074"/>
      <c r="Z28" s="1074"/>
      <c r="AA28" s="1074"/>
      <c r="AB28" s="1754">
        <v>60000</v>
      </c>
      <c r="AC28" s="1754"/>
      <c r="AD28" s="1754"/>
      <c r="AE28" s="1754"/>
      <c r="AF28" s="1754"/>
      <c r="AG28" s="1754"/>
      <c r="AH28" s="1754"/>
      <c r="AI28" s="1754"/>
      <c r="AJ28" s="1755"/>
    </row>
    <row r="29" spans="1:38" s="7" customFormat="1" ht="21" customHeight="1">
      <c r="A29" s="16"/>
      <c r="B29" s="222"/>
      <c r="C29" s="1192" t="s">
        <v>261</v>
      </c>
      <c r="D29" s="1193"/>
      <c r="E29" s="1204" t="s">
        <v>430</v>
      </c>
      <c r="F29" s="1205"/>
      <c r="G29" s="1205"/>
      <c r="H29" s="1205"/>
      <c r="I29" s="1205"/>
      <c r="J29" s="1205"/>
      <c r="K29" s="1205"/>
      <c r="L29" s="1205"/>
      <c r="M29" s="1205"/>
      <c r="N29" s="1205"/>
      <c r="O29" s="1205"/>
      <c r="P29" s="1205"/>
      <c r="Q29" s="1205"/>
      <c r="R29" s="1206"/>
      <c r="S29" s="1089">
        <v>0</v>
      </c>
      <c r="T29" s="1089"/>
      <c r="U29" s="1089"/>
      <c r="V29" s="1089"/>
      <c r="W29" s="1089"/>
      <c r="X29" s="1089"/>
      <c r="Y29" s="1089"/>
      <c r="Z29" s="1089"/>
      <c r="AA29" s="1089"/>
      <c r="AB29" s="1089" t="s">
        <v>941</v>
      </c>
      <c r="AC29" s="1089"/>
      <c r="AD29" s="1089"/>
      <c r="AE29" s="1089"/>
      <c r="AF29" s="1089"/>
      <c r="AG29" s="1089"/>
      <c r="AH29" s="1089"/>
      <c r="AI29" s="1089"/>
      <c r="AJ29" s="1756"/>
      <c r="AK29" s="16"/>
    </row>
    <row r="30" spans="1:38" s="7" customFormat="1" ht="21" customHeight="1">
      <c r="A30" s="16"/>
      <c r="B30" s="222"/>
      <c r="C30" s="1194"/>
      <c r="D30" s="1195"/>
      <c r="E30" s="1198" t="s">
        <v>431</v>
      </c>
      <c r="F30" s="1199"/>
      <c r="G30" s="1138" t="s">
        <v>933</v>
      </c>
      <c r="H30" s="1139"/>
      <c r="I30" s="1139"/>
      <c r="J30" s="1139"/>
      <c r="K30" s="1139"/>
      <c r="L30" s="1139"/>
      <c r="M30" s="1139"/>
      <c r="N30" s="1139"/>
      <c r="O30" s="1139"/>
      <c r="P30" s="1139"/>
      <c r="Q30" s="1139"/>
      <c r="R30" s="1141"/>
      <c r="S30" s="1077">
        <v>40000</v>
      </c>
      <c r="T30" s="1077"/>
      <c r="U30" s="1077"/>
      <c r="V30" s="1077"/>
      <c r="W30" s="1077"/>
      <c r="X30" s="1077"/>
      <c r="Y30" s="1077"/>
      <c r="Z30" s="1077"/>
      <c r="AA30" s="1077"/>
      <c r="AB30" s="1757">
        <v>40000</v>
      </c>
      <c r="AC30" s="1757"/>
      <c r="AD30" s="1757"/>
      <c r="AE30" s="1757"/>
      <c r="AF30" s="1757"/>
      <c r="AG30" s="1757"/>
      <c r="AH30" s="1757"/>
      <c r="AI30" s="1757"/>
      <c r="AJ30" s="1758"/>
      <c r="AK30" s="16"/>
    </row>
    <row r="31" spans="1:38" s="7" customFormat="1" ht="21" customHeight="1">
      <c r="A31" s="16"/>
      <c r="B31" s="222"/>
      <c r="C31" s="1194"/>
      <c r="D31" s="1195"/>
      <c r="E31" s="1200"/>
      <c r="F31" s="1201"/>
      <c r="G31" s="1138" t="s">
        <v>934</v>
      </c>
      <c r="H31" s="1139"/>
      <c r="I31" s="1139"/>
      <c r="J31" s="1139"/>
      <c r="K31" s="1139"/>
      <c r="L31" s="1139"/>
      <c r="M31" s="1139"/>
      <c r="N31" s="1139"/>
      <c r="O31" s="1139"/>
      <c r="P31" s="1139"/>
      <c r="Q31" s="1139"/>
      <c r="R31" s="1141"/>
      <c r="S31" s="1077">
        <v>60000</v>
      </c>
      <c r="T31" s="1077"/>
      <c r="U31" s="1077"/>
      <c r="V31" s="1077"/>
      <c r="W31" s="1077"/>
      <c r="X31" s="1077"/>
      <c r="Y31" s="1077"/>
      <c r="Z31" s="1077"/>
      <c r="AA31" s="1077"/>
      <c r="AB31" s="1757">
        <v>60000</v>
      </c>
      <c r="AC31" s="1757"/>
      <c r="AD31" s="1757"/>
      <c r="AE31" s="1757"/>
      <c r="AF31" s="1757"/>
      <c r="AG31" s="1757"/>
      <c r="AH31" s="1757"/>
      <c r="AI31" s="1757"/>
      <c r="AJ31" s="1758"/>
      <c r="AK31" s="16"/>
    </row>
    <row r="32" spans="1:38" s="7" customFormat="1" ht="21" customHeight="1">
      <c r="A32" s="16"/>
      <c r="B32" s="222"/>
      <c r="C32" s="1194"/>
      <c r="D32" s="1195"/>
      <c r="E32" s="1200"/>
      <c r="F32" s="1201"/>
      <c r="G32" s="1138" t="s">
        <v>935</v>
      </c>
      <c r="H32" s="1139"/>
      <c r="I32" s="1139"/>
      <c r="J32" s="1139"/>
      <c r="K32" s="1139"/>
      <c r="L32" s="1139"/>
      <c r="M32" s="1139"/>
      <c r="N32" s="1139"/>
      <c r="O32" s="1139"/>
      <c r="P32" s="1139"/>
      <c r="Q32" s="1139"/>
      <c r="R32" s="1141"/>
      <c r="S32" s="1077">
        <v>15000</v>
      </c>
      <c r="T32" s="1077"/>
      <c r="U32" s="1077"/>
      <c r="V32" s="1077"/>
      <c r="W32" s="1077"/>
      <c r="X32" s="1077"/>
      <c r="Y32" s="1077"/>
      <c r="Z32" s="1077"/>
      <c r="AA32" s="1077"/>
      <c r="AB32" s="1757">
        <v>15000</v>
      </c>
      <c r="AC32" s="1757"/>
      <c r="AD32" s="1757"/>
      <c r="AE32" s="1757"/>
      <c r="AF32" s="1757"/>
      <c r="AG32" s="1757"/>
      <c r="AH32" s="1757"/>
      <c r="AI32" s="1757"/>
      <c r="AJ32" s="1758"/>
      <c r="AK32" s="16"/>
    </row>
    <row r="33" spans="1:38" s="7" customFormat="1" ht="21" customHeight="1">
      <c r="A33" s="16"/>
      <c r="B33" s="222"/>
      <c r="C33" s="1194"/>
      <c r="D33" s="1195"/>
      <c r="E33" s="1200"/>
      <c r="F33" s="1201"/>
      <c r="G33" s="1138" t="s">
        <v>936</v>
      </c>
      <c r="H33" s="1139"/>
      <c r="I33" s="1139"/>
      <c r="J33" s="1139"/>
      <c r="K33" s="1139"/>
      <c r="L33" s="1139"/>
      <c r="M33" s="1139"/>
      <c r="N33" s="1139"/>
      <c r="O33" s="1139"/>
      <c r="P33" s="1139"/>
      <c r="Q33" s="1139"/>
      <c r="R33" s="1141"/>
      <c r="S33" s="1077" t="s">
        <v>939</v>
      </c>
      <c r="T33" s="1077"/>
      <c r="U33" s="1077"/>
      <c r="V33" s="1077"/>
      <c r="W33" s="1077"/>
      <c r="X33" s="1077"/>
      <c r="Y33" s="1077"/>
      <c r="Z33" s="1077"/>
      <c r="AA33" s="1077"/>
      <c r="AB33" s="1757" t="s">
        <v>939</v>
      </c>
      <c r="AC33" s="1757"/>
      <c r="AD33" s="1757"/>
      <c r="AE33" s="1757"/>
      <c r="AF33" s="1757"/>
      <c r="AG33" s="1757"/>
      <c r="AH33" s="1757"/>
      <c r="AI33" s="1757"/>
      <c r="AJ33" s="1758"/>
      <c r="AK33" s="16"/>
    </row>
    <row r="34" spans="1:38" s="7" customFormat="1" ht="21" customHeight="1">
      <c r="A34" s="16"/>
      <c r="B34" s="222"/>
      <c r="C34" s="1194"/>
      <c r="D34" s="1195"/>
      <c r="E34" s="1200"/>
      <c r="F34" s="1201"/>
      <c r="G34" s="1138" t="s">
        <v>937</v>
      </c>
      <c r="H34" s="1139"/>
      <c r="I34" s="1139"/>
      <c r="J34" s="1139"/>
      <c r="K34" s="1139"/>
      <c r="L34" s="1139"/>
      <c r="M34" s="1139"/>
      <c r="N34" s="1139"/>
      <c r="O34" s="1139"/>
      <c r="P34" s="1139"/>
      <c r="Q34" s="1139"/>
      <c r="R34" s="1141"/>
      <c r="S34" s="1077">
        <v>15000</v>
      </c>
      <c r="T34" s="1077"/>
      <c r="U34" s="1077"/>
      <c r="V34" s="1077"/>
      <c r="W34" s="1077"/>
      <c r="X34" s="1077"/>
      <c r="Y34" s="1077"/>
      <c r="Z34" s="1077"/>
      <c r="AA34" s="1077"/>
      <c r="AB34" s="1757" t="s">
        <v>939</v>
      </c>
      <c r="AC34" s="1757"/>
      <c r="AD34" s="1757"/>
      <c r="AE34" s="1757"/>
      <c r="AF34" s="1757"/>
      <c r="AG34" s="1757"/>
      <c r="AH34" s="1757"/>
      <c r="AI34" s="1757"/>
      <c r="AJ34" s="1758"/>
      <c r="AK34" s="16"/>
    </row>
    <row r="35" spans="1:38" s="7" customFormat="1" ht="33" customHeight="1" thickBot="1">
      <c r="A35" s="16"/>
      <c r="B35" s="224"/>
      <c r="C35" s="1196"/>
      <c r="D35" s="1197"/>
      <c r="E35" s="1202"/>
      <c r="F35" s="1203"/>
      <c r="G35" s="1092" t="s">
        <v>938</v>
      </c>
      <c r="H35" s="1093"/>
      <c r="I35" s="1093"/>
      <c r="J35" s="1093"/>
      <c r="K35" s="1093"/>
      <c r="L35" s="1093"/>
      <c r="M35" s="1093"/>
      <c r="N35" s="1093"/>
      <c r="O35" s="1093"/>
      <c r="P35" s="1093"/>
      <c r="Q35" s="1093"/>
      <c r="R35" s="1094"/>
      <c r="S35" s="1759" t="s">
        <v>940</v>
      </c>
      <c r="T35" s="1759"/>
      <c r="U35" s="1759"/>
      <c r="V35" s="1759"/>
      <c r="W35" s="1759"/>
      <c r="X35" s="1759"/>
      <c r="Y35" s="1759"/>
      <c r="Z35" s="1759"/>
      <c r="AA35" s="1759"/>
      <c r="AB35" s="1760" t="s">
        <v>942</v>
      </c>
      <c r="AC35" s="1761"/>
      <c r="AD35" s="1761"/>
      <c r="AE35" s="1761"/>
      <c r="AF35" s="1761"/>
      <c r="AG35" s="1761"/>
      <c r="AH35" s="1761"/>
      <c r="AI35" s="1761"/>
      <c r="AJ35" s="1762"/>
      <c r="AK35" s="16"/>
    </row>
    <row r="36" spans="1:38" s="264" customFormat="1" ht="21" hidden="1" customHeight="1">
      <c r="A36" s="9"/>
      <c r="B36" s="1132"/>
      <c r="C36" s="1133"/>
      <c r="D36" s="1133"/>
      <c r="E36" s="1133"/>
      <c r="F36" s="1133"/>
      <c r="G36" s="1133"/>
      <c r="H36" s="1133"/>
      <c r="I36" s="1133"/>
      <c r="J36" s="1133"/>
      <c r="K36" s="1133"/>
      <c r="L36" s="1133"/>
      <c r="M36" s="1133"/>
      <c r="N36" s="1133"/>
      <c r="O36" s="1133"/>
      <c r="P36" s="1133"/>
      <c r="Q36" s="1133"/>
      <c r="R36" s="1134"/>
      <c r="S36" s="1137" t="s">
        <v>743</v>
      </c>
      <c r="T36" s="1137"/>
      <c r="U36" s="1137"/>
      <c r="V36" s="1137"/>
      <c r="W36" s="1137"/>
      <c r="X36" s="1137"/>
      <c r="Y36" s="1137"/>
      <c r="Z36" s="1137"/>
      <c r="AA36" s="1137"/>
      <c r="AB36" s="1146" t="s">
        <v>744</v>
      </c>
      <c r="AC36" s="1146"/>
      <c r="AD36" s="1146"/>
      <c r="AE36" s="1146"/>
      <c r="AF36" s="1146"/>
      <c r="AG36" s="1146"/>
      <c r="AH36" s="1146"/>
      <c r="AI36" s="1146"/>
      <c r="AJ36" s="1147"/>
      <c r="AK36" s="9"/>
      <c r="AL36" s="230"/>
    </row>
    <row r="37" spans="1:38" s="264" customFormat="1" ht="21" hidden="1" customHeight="1">
      <c r="A37" s="9"/>
      <c r="B37" s="1148" t="s">
        <v>61</v>
      </c>
      <c r="C37" s="430"/>
      <c r="D37" s="430"/>
      <c r="E37" s="430"/>
      <c r="F37" s="430"/>
      <c r="G37" s="430"/>
      <c r="H37" s="430"/>
      <c r="I37" s="430"/>
      <c r="J37" s="430"/>
      <c r="K37" s="430"/>
      <c r="L37" s="1065" t="s">
        <v>162</v>
      </c>
      <c r="M37" s="1066"/>
      <c r="N37" s="1066"/>
      <c r="O37" s="1066"/>
      <c r="P37" s="1066"/>
      <c r="Q37" s="1066"/>
      <c r="R37" s="1067"/>
      <c r="S37" s="1149"/>
      <c r="T37" s="1149"/>
      <c r="U37" s="1149"/>
      <c r="V37" s="1149"/>
      <c r="W37" s="1149"/>
      <c r="X37" s="1149"/>
      <c r="Y37" s="1149"/>
      <c r="Z37" s="1149"/>
      <c r="AA37" s="1149"/>
      <c r="AB37" s="1150"/>
      <c r="AC37" s="1150"/>
      <c r="AD37" s="1150"/>
      <c r="AE37" s="1150"/>
      <c r="AF37" s="1150"/>
      <c r="AG37" s="1150"/>
      <c r="AH37" s="1150"/>
      <c r="AI37" s="1150"/>
      <c r="AJ37" s="1151"/>
      <c r="AK37" s="9"/>
    </row>
    <row r="38" spans="1:38" s="264" customFormat="1" ht="21" hidden="1" customHeight="1">
      <c r="A38" s="9"/>
      <c r="B38" s="429"/>
      <c r="C38" s="430"/>
      <c r="D38" s="430"/>
      <c r="E38" s="430"/>
      <c r="F38" s="430"/>
      <c r="G38" s="430"/>
      <c r="H38" s="430"/>
      <c r="I38" s="430"/>
      <c r="J38" s="430"/>
      <c r="K38" s="430"/>
      <c r="L38" s="1065" t="s">
        <v>163</v>
      </c>
      <c r="M38" s="1066"/>
      <c r="N38" s="1066"/>
      <c r="O38" s="1066"/>
      <c r="P38" s="1066"/>
      <c r="Q38" s="1066"/>
      <c r="R38" s="1067"/>
      <c r="S38" s="1149"/>
      <c r="T38" s="1149"/>
      <c r="U38" s="1149"/>
      <c r="V38" s="1149"/>
      <c r="W38" s="1149"/>
      <c r="X38" s="1149"/>
      <c r="Y38" s="1149"/>
      <c r="Z38" s="1149"/>
      <c r="AA38" s="1149"/>
      <c r="AB38" s="1150"/>
      <c r="AC38" s="1150"/>
      <c r="AD38" s="1150"/>
      <c r="AE38" s="1150"/>
      <c r="AF38" s="1150"/>
      <c r="AG38" s="1150"/>
      <c r="AH38" s="1150"/>
      <c r="AI38" s="1150"/>
      <c r="AJ38" s="1151"/>
      <c r="AK38" s="9"/>
    </row>
    <row r="39" spans="1:38" s="264" customFormat="1" ht="21" hidden="1" customHeight="1">
      <c r="A39" s="9"/>
      <c r="B39" s="1118" t="s">
        <v>53</v>
      </c>
      <c r="C39" s="1119"/>
      <c r="D39" s="1119"/>
      <c r="E39" s="1119"/>
      <c r="F39" s="1119"/>
      <c r="G39" s="1119"/>
      <c r="H39" s="1119"/>
      <c r="I39" s="1119"/>
      <c r="J39" s="1119"/>
      <c r="K39" s="1120"/>
      <c r="L39" s="1065" t="s">
        <v>285</v>
      </c>
      <c r="M39" s="1066"/>
      <c r="N39" s="1066"/>
      <c r="O39" s="1066"/>
      <c r="P39" s="1066"/>
      <c r="Q39" s="1066"/>
      <c r="R39" s="1067"/>
      <c r="S39" s="1068"/>
      <c r="T39" s="1069"/>
      <c r="U39" s="1069"/>
      <c r="V39" s="1069"/>
      <c r="W39" s="1069"/>
      <c r="X39" s="1069"/>
      <c r="Y39" s="1069"/>
      <c r="Z39" s="1069"/>
      <c r="AA39" s="1188"/>
      <c r="AB39" s="1068"/>
      <c r="AC39" s="1069"/>
      <c r="AD39" s="1069"/>
      <c r="AE39" s="1069"/>
      <c r="AF39" s="1069"/>
      <c r="AG39" s="1069"/>
      <c r="AH39" s="1069"/>
      <c r="AI39" s="1069"/>
      <c r="AJ39" s="1070"/>
      <c r="AK39" s="9"/>
    </row>
    <row r="40" spans="1:38" s="264" customFormat="1" ht="21" hidden="1" customHeight="1">
      <c r="A40" s="9"/>
      <c r="B40" s="1117"/>
      <c r="C40" s="1135"/>
      <c r="D40" s="1135"/>
      <c r="E40" s="1135"/>
      <c r="F40" s="1135"/>
      <c r="G40" s="1135"/>
      <c r="H40" s="1135"/>
      <c r="I40" s="1135"/>
      <c r="J40" s="1135"/>
      <c r="K40" s="1136"/>
      <c r="L40" s="1065" t="s">
        <v>383</v>
      </c>
      <c r="M40" s="1066"/>
      <c r="N40" s="1066"/>
      <c r="O40" s="1066"/>
      <c r="P40" s="1066"/>
      <c r="Q40" s="1066"/>
      <c r="R40" s="1067"/>
      <c r="S40" s="1071"/>
      <c r="T40" s="1072"/>
      <c r="U40" s="1072"/>
      <c r="V40" s="1072"/>
      <c r="W40" s="1072"/>
      <c r="X40" s="1072"/>
      <c r="Y40" s="1072"/>
      <c r="Z40" s="1072"/>
      <c r="AA40" s="1073"/>
      <c r="AB40" s="1071"/>
      <c r="AC40" s="1072"/>
      <c r="AD40" s="1072"/>
      <c r="AE40" s="1072"/>
      <c r="AF40" s="1072"/>
      <c r="AG40" s="1072"/>
      <c r="AH40" s="1072"/>
      <c r="AI40" s="1072"/>
      <c r="AJ40" s="1187"/>
      <c r="AK40" s="9"/>
    </row>
    <row r="41" spans="1:38" s="264" customFormat="1" ht="21" hidden="1" customHeight="1">
      <c r="A41" s="9"/>
      <c r="B41" s="1117"/>
      <c r="C41" s="1135"/>
      <c r="D41" s="1135"/>
      <c r="E41" s="1135"/>
      <c r="F41" s="1135"/>
      <c r="G41" s="1135"/>
      <c r="H41" s="1135"/>
      <c r="I41" s="1135"/>
      <c r="J41" s="1135"/>
      <c r="K41" s="1136"/>
      <c r="L41" s="1065" t="s">
        <v>236</v>
      </c>
      <c r="M41" s="1066"/>
      <c r="N41" s="1066"/>
      <c r="O41" s="1066"/>
      <c r="P41" s="1066"/>
      <c r="Q41" s="1066"/>
      <c r="R41" s="1067"/>
      <c r="S41" s="448"/>
      <c r="T41" s="449"/>
      <c r="U41" s="449"/>
      <c r="V41" s="449"/>
      <c r="W41" s="449"/>
      <c r="X41" s="449"/>
      <c r="Y41" s="449"/>
      <c r="Z41" s="449"/>
      <c r="AA41" s="495"/>
      <c r="AB41" s="448"/>
      <c r="AC41" s="449"/>
      <c r="AD41" s="449"/>
      <c r="AE41" s="449"/>
      <c r="AF41" s="449"/>
      <c r="AG41" s="449"/>
      <c r="AH41" s="449"/>
      <c r="AI41" s="449"/>
      <c r="AJ41" s="619"/>
      <c r="AK41" s="9"/>
    </row>
    <row r="42" spans="1:38" s="264" customFormat="1" ht="21" hidden="1" customHeight="1">
      <c r="A42" s="9"/>
      <c r="B42" s="1117"/>
      <c r="C42" s="1135"/>
      <c r="D42" s="1135"/>
      <c r="E42" s="1135"/>
      <c r="F42" s="1135"/>
      <c r="G42" s="1135"/>
      <c r="H42" s="1135"/>
      <c r="I42" s="1135"/>
      <c r="J42" s="1135"/>
      <c r="K42" s="1136"/>
      <c r="L42" s="1065" t="s">
        <v>237</v>
      </c>
      <c r="M42" s="1066"/>
      <c r="N42" s="1066"/>
      <c r="O42" s="1066"/>
      <c r="P42" s="1066"/>
      <c r="Q42" s="1066"/>
      <c r="R42" s="1067"/>
      <c r="S42" s="448"/>
      <c r="T42" s="449"/>
      <c r="U42" s="449"/>
      <c r="V42" s="449"/>
      <c r="W42" s="449"/>
      <c r="X42" s="449"/>
      <c r="Y42" s="449"/>
      <c r="Z42" s="449"/>
      <c r="AA42" s="495"/>
      <c r="AB42" s="448"/>
      <c r="AC42" s="449"/>
      <c r="AD42" s="449"/>
      <c r="AE42" s="449"/>
      <c r="AF42" s="449"/>
      <c r="AG42" s="449"/>
      <c r="AH42" s="449"/>
      <c r="AI42" s="449"/>
      <c r="AJ42" s="619"/>
      <c r="AK42" s="9"/>
    </row>
    <row r="43" spans="1:38" s="264" customFormat="1" ht="21" hidden="1" customHeight="1">
      <c r="A43" s="9"/>
      <c r="B43" s="1117"/>
      <c r="C43" s="1135"/>
      <c r="D43" s="1135"/>
      <c r="E43" s="1135"/>
      <c r="F43" s="1135"/>
      <c r="G43" s="1135"/>
      <c r="H43" s="1135"/>
      <c r="I43" s="1135"/>
      <c r="J43" s="1135"/>
      <c r="K43" s="1136"/>
      <c r="L43" s="1065" t="s">
        <v>83</v>
      </c>
      <c r="M43" s="1066"/>
      <c r="N43" s="1066"/>
      <c r="O43" s="1066"/>
      <c r="P43" s="1066"/>
      <c r="Q43" s="1066"/>
      <c r="R43" s="1067"/>
      <c r="S43" s="448"/>
      <c r="T43" s="449"/>
      <c r="U43" s="449"/>
      <c r="V43" s="449"/>
      <c r="W43" s="449"/>
      <c r="X43" s="449"/>
      <c r="Y43" s="449"/>
      <c r="Z43" s="449"/>
      <c r="AA43" s="495"/>
      <c r="AB43" s="448"/>
      <c r="AC43" s="449"/>
      <c r="AD43" s="449"/>
      <c r="AE43" s="449"/>
      <c r="AF43" s="449"/>
      <c r="AG43" s="449"/>
      <c r="AH43" s="449"/>
      <c r="AI43" s="449"/>
      <c r="AJ43" s="619"/>
      <c r="AK43" s="9"/>
    </row>
    <row r="44" spans="1:38" s="264" customFormat="1" ht="21" hidden="1" customHeight="1">
      <c r="A44" s="9"/>
      <c r="B44" s="1117"/>
      <c r="C44" s="1135"/>
      <c r="D44" s="1135"/>
      <c r="E44" s="1135"/>
      <c r="F44" s="1135"/>
      <c r="G44" s="1135"/>
      <c r="H44" s="1135"/>
      <c r="I44" s="1135"/>
      <c r="J44" s="1135"/>
      <c r="K44" s="1136"/>
      <c r="L44" s="1065" t="s">
        <v>395</v>
      </c>
      <c r="M44" s="1066"/>
      <c r="N44" s="1066"/>
      <c r="O44" s="1066"/>
      <c r="P44" s="1066"/>
      <c r="Q44" s="1066"/>
      <c r="R44" s="1067"/>
      <c r="S44" s="448"/>
      <c r="T44" s="449"/>
      <c r="U44" s="449"/>
      <c r="V44" s="449"/>
      <c r="W44" s="449"/>
      <c r="X44" s="449"/>
      <c r="Y44" s="449"/>
      <c r="Z44" s="449"/>
      <c r="AA44" s="495"/>
      <c r="AB44" s="448"/>
      <c r="AC44" s="449"/>
      <c r="AD44" s="449"/>
      <c r="AE44" s="449"/>
      <c r="AF44" s="449"/>
      <c r="AG44" s="449"/>
      <c r="AH44" s="449"/>
      <c r="AI44" s="449"/>
      <c r="AJ44" s="619"/>
      <c r="AK44" s="9"/>
    </row>
    <row r="45" spans="1:38" s="264" customFormat="1" ht="21" hidden="1" customHeight="1">
      <c r="A45" s="9"/>
      <c r="B45" s="1121"/>
      <c r="C45" s="1122"/>
      <c r="D45" s="1122"/>
      <c r="E45" s="1122"/>
      <c r="F45" s="1122"/>
      <c r="G45" s="1122"/>
      <c r="H45" s="1122"/>
      <c r="I45" s="1122"/>
      <c r="J45" s="1122"/>
      <c r="K45" s="1123"/>
      <c r="L45" s="1065" t="s">
        <v>306</v>
      </c>
      <c r="M45" s="1066"/>
      <c r="N45" s="1066"/>
      <c r="O45" s="1066"/>
      <c r="P45" s="1066"/>
      <c r="Q45" s="1066"/>
      <c r="R45" s="1067"/>
      <c r="S45" s="448"/>
      <c r="T45" s="449"/>
      <c r="U45" s="449"/>
      <c r="V45" s="449"/>
      <c r="W45" s="449"/>
      <c r="X45" s="449"/>
      <c r="Y45" s="449"/>
      <c r="Z45" s="449"/>
      <c r="AA45" s="495"/>
      <c r="AB45" s="448"/>
      <c r="AC45" s="449"/>
      <c r="AD45" s="449"/>
      <c r="AE45" s="449"/>
      <c r="AF45" s="449"/>
      <c r="AG45" s="449"/>
      <c r="AH45" s="449"/>
      <c r="AI45" s="449"/>
      <c r="AJ45" s="619"/>
      <c r="AK45" s="9"/>
    </row>
    <row r="46" spans="1:38" s="264" customFormat="1" ht="21" hidden="1" customHeight="1">
      <c r="A46" s="9"/>
      <c r="B46" s="1118" t="s">
        <v>425</v>
      </c>
      <c r="C46" s="1119"/>
      <c r="D46" s="1119"/>
      <c r="E46" s="1119"/>
      <c r="F46" s="1119"/>
      <c r="G46" s="1119"/>
      <c r="H46" s="1119"/>
      <c r="I46" s="1119"/>
      <c r="J46" s="1119"/>
      <c r="K46" s="1120"/>
      <c r="L46" s="1124"/>
      <c r="M46" s="1125"/>
      <c r="N46" s="1125"/>
      <c r="O46" s="1125"/>
      <c r="P46" s="1125"/>
      <c r="Q46" s="1125"/>
      <c r="R46" s="1126"/>
      <c r="S46" s="1074"/>
      <c r="T46" s="1074"/>
      <c r="U46" s="1074"/>
      <c r="V46" s="1074"/>
      <c r="W46" s="1074"/>
      <c r="X46" s="1074"/>
      <c r="Y46" s="1074"/>
      <c r="Z46" s="1074"/>
      <c r="AA46" s="1074"/>
      <c r="AB46" s="1075"/>
      <c r="AC46" s="1075"/>
      <c r="AD46" s="1075"/>
      <c r="AE46" s="1075"/>
      <c r="AF46" s="1075"/>
      <c r="AG46" s="1075"/>
      <c r="AH46" s="1075"/>
      <c r="AI46" s="1075"/>
      <c r="AJ46" s="1076"/>
      <c r="AK46" s="9"/>
    </row>
    <row r="47" spans="1:38" s="264" customFormat="1" ht="21" hidden="1" customHeight="1">
      <c r="A47" s="9"/>
      <c r="B47" s="1121"/>
      <c r="C47" s="1122"/>
      <c r="D47" s="1122"/>
      <c r="E47" s="1122"/>
      <c r="F47" s="1122"/>
      <c r="G47" s="1122"/>
      <c r="H47" s="1122"/>
      <c r="I47" s="1122"/>
      <c r="J47" s="1122"/>
      <c r="K47" s="1123"/>
      <c r="L47" s="1152"/>
      <c r="M47" s="1152"/>
      <c r="N47" s="1152"/>
      <c r="O47" s="1152"/>
      <c r="P47" s="1152"/>
      <c r="Q47" s="1152"/>
      <c r="R47" s="1152"/>
      <c r="S47" s="1074"/>
      <c r="T47" s="1074"/>
      <c r="U47" s="1074"/>
      <c r="V47" s="1074"/>
      <c r="W47" s="1074"/>
      <c r="X47" s="1074"/>
      <c r="Y47" s="1074"/>
      <c r="Z47" s="1074"/>
      <c r="AA47" s="1074"/>
      <c r="AB47" s="1075"/>
      <c r="AC47" s="1075"/>
      <c r="AD47" s="1075"/>
      <c r="AE47" s="1075"/>
      <c r="AF47" s="1075"/>
      <c r="AG47" s="1075"/>
      <c r="AH47" s="1075"/>
      <c r="AI47" s="1075"/>
      <c r="AJ47" s="1076"/>
      <c r="AK47" s="9"/>
      <c r="AL47" s="17"/>
    </row>
    <row r="48" spans="1:38" s="17" customFormat="1" ht="21" hidden="1" customHeight="1">
      <c r="B48" s="1127" t="s">
        <v>426</v>
      </c>
      <c r="C48" s="1128"/>
      <c r="D48" s="1128"/>
      <c r="E48" s="1128"/>
      <c r="F48" s="1128"/>
      <c r="G48" s="1128"/>
      <c r="H48" s="1128"/>
      <c r="I48" s="1128"/>
      <c r="J48" s="1128"/>
      <c r="K48" s="1128"/>
      <c r="L48" s="1128"/>
      <c r="M48" s="1128"/>
      <c r="N48" s="1128"/>
      <c r="O48" s="1128"/>
      <c r="P48" s="1128"/>
      <c r="Q48" s="1128"/>
      <c r="R48" s="1129"/>
      <c r="S48" s="1102" t="str">
        <f>IF(SUM(S49:AA56)=0,"",SUM(S49:AA56))</f>
        <v/>
      </c>
      <c r="T48" s="1102"/>
      <c r="U48" s="1102"/>
      <c r="V48" s="1102"/>
      <c r="W48" s="1102"/>
      <c r="X48" s="1102"/>
      <c r="Y48" s="1102"/>
      <c r="Z48" s="1102"/>
      <c r="AA48" s="1102"/>
      <c r="AB48" s="1102" t="str">
        <f>IF(SUM(AB49:AJ56)=0,"",SUM(AB49:AJ56))</f>
        <v/>
      </c>
      <c r="AC48" s="1102"/>
      <c r="AD48" s="1102"/>
      <c r="AE48" s="1102"/>
      <c r="AF48" s="1102"/>
      <c r="AG48" s="1102"/>
      <c r="AH48" s="1102"/>
      <c r="AI48" s="1102"/>
      <c r="AJ48" s="1103"/>
    </row>
    <row r="49" spans="1:38" s="264" customFormat="1" ht="21" hidden="1" customHeight="1">
      <c r="A49" s="9"/>
      <c r="B49" s="259"/>
      <c r="C49" s="1065" t="s">
        <v>165</v>
      </c>
      <c r="D49" s="1066"/>
      <c r="E49" s="1066"/>
      <c r="F49" s="1066"/>
      <c r="G49" s="1066"/>
      <c r="H49" s="1066"/>
      <c r="I49" s="1066"/>
      <c r="J49" s="1066"/>
      <c r="K49" s="1066"/>
      <c r="L49" s="1066"/>
      <c r="M49" s="1066"/>
      <c r="N49" s="1066"/>
      <c r="O49" s="1066"/>
      <c r="P49" s="1066"/>
      <c r="Q49" s="1066"/>
      <c r="R49" s="1067"/>
      <c r="S49" s="1074"/>
      <c r="T49" s="1074"/>
      <c r="U49" s="1074"/>
      <c r="V49" s="1074"/>
      <c r="W49" s="1074"/>
      <c r="X49" s="1074"/>
      <c r="Y49" s="1074"/>
      <c r="Z49" s="1074"/>
      <c r="AA49" s="1074"/>
      <c r="AB49" s="1075"/>
      <c r="AC49" s="1075"/>
      <c r="AD49" s="1075"/>
      <c r="AE49" s="1075"/>
      <c r="AF49" s="1075"/>
      <c r="AG49" s="1075"/>
      <c r="AH49" s="1075"/>
      <c r="AI49" s="1075"/>
      <c r="AJ49" s="1076"/>
      <c r="AK49" s="9"/>
    </row>
    <row r="50" spans="1:38" s="261" customFormat="1" ht="21" hidden="1" customHeight="1">
      <c r="A50" s="16"/>
      <c r="B50" s="259"/>
      <c r="C50" s="1192" t="s">
        <v>261</v>
      </c>
      <c r="D50" s="1193"/>
      <c r="E50" s="1204" t="s">
        <v>430</v>
      </c>
      <c r="F50" s="1205"/>
      <c r="G50" s="1205"/>
      <c r="H50" s="1205"/>
      <c r="I50" s="1205"/>
      <c r="J50" s="1205"/>
      <c r="K50" s="1205"/>
      <c r="L50" s="1205"/>
      <c r="M50" s="1205"/>
      <c r="N50" s="1205"/>
      <c r="O50" s="1205"/>
      <c r="P50" s="1205"/>
      <c r="Q50" s="1205"/>
      <c r="R50" s="1206"/>
      <c r="S50" s="1089"/>
      <c r="T50" s="1089"/>
      <c r="U50" s="1089"/>
      <c r="V50" s="1089"/>
      <c r="W50" s="1089"/>
      <c r="X50" s="1089"/>
      <c r="Y50" s="1089"/>
      <c r="Z50" s="1089"/>
      <c r="AA50" s="1089"/>
      <c r="AB50" s="1090"/>
      <c r="AC50" s="1090"/>
      <c r="AD50" s="1090"/>
      <c r="AE50" s="1090"/>
      <c r="AF50" s="1090"/>
      <c r="AG50" s="1090"/>
      <c r="AH50" s="1090"/>
      <c r="AI50" s="1090"/>
      <c r="AJ50" s="1091"/>
      <c r="AK50" s="16"/>
    </row>
    <row r="51" spans="1:38" s="261" customFormat="1" ht="21" hidden="1" customHeight="1">
      <c r="A51" s="16"/>
      <c r="B51" s="259"/>
      <c r="C51" s="1194"/>
      <c r="D51" s="1195"/>
      <c r="E51" s="1198" t="s">
        <v>431</v>
      </c>
      <c r="F51" s="1199"/>
      <c r="G51" s="1138"/>
      <c r="H51" s="1139"/>
      <c r="I51" s="1139"/>
      <c r="J51" s="1139"/>
      <c r="K51" s="1139"/>
      <c r="L51" s="1139"/>
      <c r="M51" s="1139"/>
      <c r="N51" s="1139"/>
      <c r="O51" s="1139"/>
      <c r="P51" s="1139"/>
      <c r="Q51" s="1139"/>
      <c r="R51" s="1141"/>
      <c r="S51" s="1077"/>
      <c r="T51" s="1077"/>
      <c r="U51" s="1077"/>
      <c r="V51" s="1077"/>
      <c r="W51" s="1077"/>
      <c r="X51" s="1077"/>
      <c r="Y51" s="1077"/>
      <c r="Z51" s="1077"/>
      <c r="AA51" s="1077"/>
      <c r="AB51" s="1078"/>
      <c r="AC51" s="1078"/>
      <c r="AD51" s="1078"/>
      <c r="AE51" s="1078"/>
      <c r="AF51" s="1078"/>
      <c r="AG51" s="1078"/>
      <c r="AH51" s="1078"/>
      <c r="AI51" s="1078"/>
      <c r="AJ51" s="1079"/>
      <c r="AK51" s="16"/>
    </row>
    <row r="52" spans="1:38" s="261" customFormat="1" ht="21" hidden="1" customHeight="1">
      <c r="A52" s="16"/>
      <c r="B52" s="259"/>
      <c r="C52" s="1194"/>
      <c r="D52" s="1195"/>
      <c r="E52" s="1200"/>
      <c r="F52" s="1201"/>
      <c r="G52" s="1138"/>
      <c r="H52" s="1139"/>
      <c r="I52" s="1139"/>
      <c r="J52" s="1139"/>
      <c r="K52" s="1139"/>
      <c r="L52" s="1139"/>
      <c r="M52" s="1139"/>
      <c r="N52" s="1139"/>
      <c r="O52" s="1139"/>
      <c r="P52" s="1139"/>
      <c r="Q52" s="1139"/>
      <c r="R52" s="1141"/>
      <c r="S52" s="1077"/>
      <c r="T52" s="1077"/>
      <c r="U52" s="1077"/>
      <c r="V52" s="1077"/>
      <c r="W52" s="1077"/>
      <c r="X52" s="1077"/>
      <c r="Y52" s="1077"/>
      <c r="Z52" s="1077"/>
      <c r="AA52" s="1077"/>
      <c r="AB52" s="1078"/>
      <c r="AC52" s="1078"/>
      <c r="AD52" s="1078"/>
      <c r="AE52" s="1078"/>
      <c r="AF52" s="1078"/>
      <c r="AG52" s="1078"/>
      <c r="AH52" s="1078"/>
      <c r="AI52" s="1078"/>
      <c r="AJ52" s="1079"/>
      <c r="AK52" s="16"/>
    </row>
    <row r="53" spans="1:38" s="261" customFormat="1" ht="21" hidden="1" customHeight="1">
      <c r="A53" s="16"/>
      <c r="B53" s="259"/>
      <c r="C53" s="1194"/>
      <c r="D53" s="1195"/>
      <c r="E53" s="1200"/>
      <c r="F53" s="1201"/>
      <c r="G53" s="1138"/>
      <c r="H53" s="1139"/>
      <c r="I53" s="1139"/>
      <c r="J53" s="1139"/>
      <c r="K53" s="1139"/>
      <c r="L53" s="1139"/>
      <c r="M53" s="1139"/>
      <c r="N53" s="1139"/>
      <c r="O53" s="1139"/>
      <c r="P53" s="1139"/>
      <c r="Q53" s="1139"/>
      <c r="R53" s="1141"/>
      <c r="S53" s="1077"/>
      <c r="T53" s="1077"/>
      <c r="U53" s="1077"/>
      <c r="V53" s="1077"/>
      <c r="W53" s="1077"/>
      <c r="X53" s="1077"/>
      <c r="Y53" s="1077"/>
      <c r="Z53" s="1077"/>
      <c r="AA53" s="1077"/>
      <c r="AB53" s="1078"/>
      <c r="AC53" s="1078"/>
      <c r="AD53" s="1078"/>
      <c r="AE53" s="1078"/>
      <c r="AF53" s="1078"/>
      <c r="AG53" s="1078"/>
      <c r="AH53" s="1078"/>
      <c r="AI53" s="1078"/>
      <c r="AJ53" s="1079"/>
      <c r="AK53" s="16"/>
    </row>
    <row r="54" spans="1:38" s="261" customFormat="1" ht="21" hidden="1" customHeight="1">
      <c r="A54" s="16"/>
      <c r="B54" s="259"/>
      <c r="C54" s="1194"/>
      <c r="D54" s="1195"/>
      <c r="E54" s="1200"/>
      <c r="F54" s="1201"/>
      <c r="G54" s="1138"/>
      <c r="H54" s="1139"/>
      <c r="I54" s="1139"/>
      <c r="J54" s="1139"/>
      <c r="K54" s="1139"/>
      <c r="L54" s="1139"/>
      <c r="M54" s="1139"/>
      <c r="N54" s="1139"/>
      <c r="O54" s="1139"/>
      <c r="P54" s="1139"/>
      <c r="Q54" s="1139"/>
      <c r="R54" s="1141"/>
      <c r="S54" s="1077"/>
      <c r="T54" s="1077"/>
      <c r="U54" s="1077"/>
      <c r="V54" s="1077"/>
      <c r="W54" s="1077"/>
      <c r="X54" s="1077"/>
      <c r="Y54" s="1077"/>
      <c r="Z54" s="1077"/>
      <c r="AA54" s="1077"/>
      <c r="AB54" s="1078"/>
      <c r="AC54" s="1078"/>
      <c r="AD54" s="1078"/>
      <c r="AE54" s="1078"/>
      <c r="AF54" s="1078"/>
      <c r="AG54" s="1078"/>
      <c r="AH54" s="1078"/>
      <c r="AI54" s="1078"/>
      <c r="AJ54" s="1079"/>
      <c r="AK54" s="16"/>
    </row>
    <row r="55" spans="1:38" s="261" customFormat="1" ht="21" hidden="1" customHeight="1">
      <c r="A55" s="16"/>
      <c r="B55" s="259"/>
      <c r="C55" s="1194"/>
      <c r="D55" s="1195"/>
      <c r="E55" s="1200"/>
      <c r="F55" s="1201"/>
      <c r="G55" s="1138"/>
      <c r="H55" s="1139"/>
      <c r="I55" s="1139"/>
      <c r="J55" s="1139"/>
      <c r="K55" s="1139"/>
      <c r="L55" s="1139"/>
      <c r="M55" s="1139"/>
      <c r="N55" s="1139"/>
      <c r="O55" s="1139"/>
      <c r="P55" s="1139"/>
      <c r="Q55" s="1139"/>
      <c r="R55" s="1141"/>
      <c r="S55" s="1077"/>
      <c r="T55" s="1077"/>
      <c r="U55" s="1077"/>
      <c r="V55" s="1077"/>
      <c r="W55" s="1077"/>
      <c r="X55" s="1077"/>
      <c r="Y55" s="1077"/>
      <c r="Z55" s="1077"/>
      <c r="AA55" s="1077"/>
      <c r="AB55" s="1078"/>
      <c r="AC55" s="1078"/>
      <c r="AD55" s="1078"/>
      <c r="AE55" s="1078"/>
      <c r="AF55" s="1078"/>
      <c r="AG55" s="1078"/>
      <c r="AH55" s="1078"/>
      <c r="AI55" s="1078"/>
      <c r="AJ55" s="1079"/>
      <c r="AK55" s="16"/>
    </row>
    <row r="56" spans="1:38" s="261" customFormat="1" ht="21" hidden="1" customHeight="1" thickBot="1">
      <c r="A56" s="16"/>
      <c r="B56" s="258"/>
      <c r="C56" s="1196"/>
      <c r="D56" s="1197"/>
      <c r="E56" s="1202"/>
      <c r="F56" s="1203"/>
      <c r="G56" s="1092"/>
      <c r="H56" s="1093"/>
      <c r="I56" s="1093"/>
      <c r="J56" s="1093"/>
      <c r="K56" s="1093"/>
      <c r="L56" s="1093"/>
      <c r="M56" s="1093"/>
      <c r="N56" s="1093"/>
      <c r="O56" s="1093"/>
      <c r="P56" s="1093"/>
      <c r="Q56" s="1093"/>
      <c r="R56" s="1094"/>
      <c r="S56" s="1142"/>
      <c r="T56" s="1142"/>
      <c r="U56" s="1142"/>
      <c r="V56" s="1142"/>
      <c r="W56" s="1142"/>
      <c r="X56" s="1142"/>
      <c r="Y56" s="1142"/>
      <c r="Z56" s="1142"/>
      <c r="AA56" s="1142"/>
      <c r="AB56" s="1143"/>
      <c r="AC56" s="1144"/>
      <c r="AD56" s="1144"/>
      <c r="AE56" s="1144"/>
      <c r="AF56" s="1144"/>
      <c r="AG56" s="1144"/>
      <c r="AH56" s="1144"/>
      <c r="AI56" s="1144"/>
      <c r="AJ56" s="1145"/>
      <c r="AK56" s="16"/>
    </row>
    <row r="57" spans="1:38" s="264" customFormat="1" ht="21" hidden="1" customHeight="1">
      <c r="A57" s="9"/>
      <c r="B57" s="1132"/>
      <c r="C57" s="1133"/>
      <c r="D57" s="1133"/>
      <c r="E57" s="1133"/>
      <c r="F57" s="1133"/>
      <c r="G57" s="1133"/>
      <c r="H57" s="1133"/>
      <c r="I57" s="1133"/>
      <c r="J57" s="1133"/>
      <c r="K57" s="1133"/>
      <c r="L57" s="1133"/>
      <c r="M57" s="1133"/>
      <c r="N57" s="1133"/>
      <c r="O57" s="1133"/>
      <c r="P57" s="1133"/>
      <c r="Q57" s="1133"/>
      <c r="R57" s="1134"/>
      <c r="S57" s="1137" t="s">
        <v>745</v>
      </c>
      <c r="T57" s="1137"/>
      <c r="U57" s="1137"/>
      <c r="V57" s="1137"/>
      <c r="W57" s="1137"/>
      <c r="X57" s="1137"/>
      <c r="Y57" s="1137"/>
      <c r="Z57" s="1137"/>
      <c r="AA57" s="1137"/>
      <c r="AB57" s="1146" t="s">
        <v>746</v>
      </c>
      <c r="AC57" s="1146"/>
      <c r="AD57" s="1146"/>
      <c r="AE57" s="1146"/>
      <c r="AF57" s="1146"/>
      <c r="AG57" s="1146"/>
      <c r="AH57" s="1146"/>
      <c r="AI57" s="1146"/>
      <c r="AJ57" s="1147"/>
      <c r="AK57" s="9"/>
      <c r="AL57" s="230"/>
    </row>
    <row r="58" spans="1:38" s="264" customFormat="1" ht="21" hidden="1" customHeight="1">
      <c r="A58" s="9"/>
      <c r="B58" s="1148" t="s">
        <v>61</v>
      </c>
      <c r="C58" s="430"/>
      <c r="D58" s="430"/>
      <c r="E58" s="430"/>
      <c r="F58" s="430"/>
      <c r="G58" s="430"/>
      <c r="H58" s="430"/>
      <c r="I58" s="430"/>
      <c r="J58" s="430"/>
      <c r="K58" s="430"/>
      <c r="L58" s="1065" t="s">
        <v>162</v>
      </c>
      <c r="M58" s="1066"/>
      <c r="N58" s="1066"/>
      <c r="O58" s="1066"/>
      <c r="P58" s="1066"/>
      <c r="Q58" s="1066"/>
      <c r="R58" s="1067"/>
      <c r="S58" s="1149"/>
      <c r="T58" s="1149"/>
      <c r="U58" s="1149"/>
      <c r="V58" s="1149"/>
      <c r="W58" s="1149"/>
      <c r="X58" s="1149"/>
      <c r="Y58" s="1149"/>
      <c r="Z58" s="1149"/>
      <c r="AA58" s="1149"/>
      <c r="AB58" s="1150"/>
      <c r="AC58" s="1150"/>
      <c r="AD58" s="1150"/>
      <c r="AE58" s="1150"/>
      <c r="AF58" s="1150"/>
      <c r="AG58" s="1150"/>
      <c r="AH58" s="1150"/>
      <c r="AI58" s="1150"/>
      <c r="AJ58" s="1151"/>
      <c r="AK58" s="9"/>
    </row>
    <row r="59" spans="1:38" s="264" customFormat="1" ht="21" hidden="1" customHeight="1">
      <c r="A59" s="9"/>
      <c r="B59" s="429"/>
      <c r="C59" s="430"/>
      <c r="D59" s="430"/>
      <c r="E59" s="430"/>
      <c r="F59" s="430"/>
      <c r="G59" s="430"/>
      <c r="H59" s="430"/>
      <c r="I59" s="430"/>
      <c r="J59" s="430"/>
      <c r="K59" s="430"/>
      <c r="L59" s="1065" t="s">
        <v>163</v>
      </c>
      <c r="M59" s="1066"/>
      <c r="N59" s="1066"/>
      <c r="O59" s="1066"/>
      <c r="P59" s="1066"/>
      <c r="Q59" s="1066"/>
      <c r="R59" s="1067"/>
      <c r="S59" s="1149"/>
      <c r="T59" s="1149"/>
      <c r="U59" s="1149"/>
      <c r="V59" s="1149"/>
      <c r="W59" s="1149"/>
      <c r="X59" s="1149"/>
      <c r="Y59" s="1149"/>
      <c r="Z59" s="1149"/>
      <c r="AA59" s="1149"/>
      <c r="AB59" s="1150"/>
      <c r="AC59" s="1150"/>
      <c r="AD59" s="1150"/>
      <c r="AE59" s="1150"/>
      <c r="AF59" s="1150"/>
      <c r="AG59" s="1150"/>
      <c r="AH59" s="1150"/>
      <c r="AI59" s="1150"/>
      <c r="AJ59" s="1151"/>
      <c r="AK59" s="9"/>
    </row>
    <row r="60" spans="1:38" s="264" customFormat="1" ht="21" hidden="1" customHeight="1">
      <c r="A60" s="9"/>
      <c r="B60" s="1118" t="s">
        <v>53</v>
      </c>
      <c r="C60" s="1119"/>
      <c r="D60" s="1119"/>
      <c r="E60" s="1119"/>
      <c r="F60" s="1119"/>
      <c r="G60" s="1119"/>
      <c r="H60" s="1119"/>
      <c r="I60" s="1119"/>
      <c r="J60" s="1119"/>
      <c r="K60" s="1120"/>
      <c r="L60" s="1065" t="s">
        <v>285</v>
      </c>
      <c r="M60" s="1066"/>
      <c r="N60" s="1066"/>
      <c r="O60" s="1066"/>
      <c r="P60" s="1066"/>
      <c r="Q60" s="1066"/>
      <c r="R60" s="1067"/>
      <c r="S60" s="1068"/>
      <c r="T60" s="1069"/>
      <c r="U60" s="1069"/>
      <c r="V60" s="1069"/>
      <c r="W60" s="1069"/>
      <c r="X60" s="1069"/>
      <c r="Y60" s="1069"/>
      <c r="Z60" s="1069"/>
      <c r="AA60" s="1188"/>
      <c r="AB60" s="1068"/>
      <c r="AC60" s="1069"/>
      <c r="AD60" s="1069"/>
      <c r="AE60" s="1069"/>
      <c r="AF60" s="1069"/>
      <c r="AG60" s="1069"/>
      <c r="AH60" s="1069"/>
      <c r="AI60" s="1069"/>
      <c r="AJ60" s="1070"/>
      <c r="AK60" s="9"/>
    </row>
    <row r="61" spans="1:38" s="264" customFormat="1" ht="21" hidden="1" customHeight="1">
      <c r="A61" s="9"/>
      <c r="B61" s="1117"/>
      <c r="C61" s="1135"/>
      <c r="D61" s="1135"/>
      <c r="E61" s="1135"/>
      <c r="F61" s="1135"/>
      <c r="G61" s="1135"/>
      <c r="H61" s="1135"/>
      <c r="I61" s="1135"/>
      <c r="J61" s="1135"/>
      <c r="K61" s="1136"/>
      <c r="L61" s="1065" t="s">
        <v>383</v>
      </c>
      <c r="M61" s="1066"/>
      <c r="N61" s="1066"/>
      <c r="O61" s="1066"/>
      <c r="P61" s="1066"/>
      <c r="Q61" s="1066"/>
      <c r="R61" s="1067"/>
      <c r="S61" s="1071"/>
      <c r="T61" s="1072"/>
      <c r="U61" s="1072"/>
      <c r="V61" s="1072"/>
      <c r="W61" s="1072"/>
      <c r="X61" s="1072"/>
      <c r="Y61" s="1072"/>
      <c r="Z61" s="1072"/>
      <c r="AA61" s="1073"/>
      <c r="AB61" s="1071"/>
      <c r="AC61" s="1072"/>
      <c r="AD61" s="1072"/>
      <c r="AE61" s="1072"/>
      <c r="AF61" s="1072"/>
      <c r="AG61" s="1072"/>
      <c r="AH61" s="1072"/>
      <c r="AI61" s="1072"/>
      <c r="AJ61" s="1187"/>
      <c r="AK61" s="9"/>
    </row>
    <row r="62" spans="1:38" s="264" customFormat="1" ht="21" hidden="1" customHeight="1">
      <c r="A62" s="9"/>
      <c r="B62" s="1117"/>
      <c r="C62" s="1135"/>
      <c r="D62" s="1135"/>
      <c r="E62" s="1135"/>
      <c r="F62" s="1135"/>
      <c r="G62" s="1135"/>
      <c r="H62" s="1135"/>
      <c r="I62" s="1135"/>
      <c r="J62" s="1135"/>
      <c r="K62" s="1136"/>
      <c r="L62" s="1065" t="s">
        <v>236</v>
      </c>
      <c r="M62" s="1066"/>
      <c r="N62" s="1066"/>
      <c r="O62" s="1066"/>
      <c r="P62" s="1066"/>
      <c r="Q62" s="1066"/>
      <c r="R62" s="1067"/>
      <c r="S62" s="448"/>
      <c r="T62" s="449"/>
      <c r="U62" s="449"/>
      <c r="V62" s="449"/>
      <c r="W62" s="449"/>
      <c r="X62" s="449"/>
      <c r="Y62" s="449"/>
      <c r="Z62" s="449"/>
      <c r="AA62" s="495"/>
      <c r="AB62" s="448"/>
      <c r="AC62" s="449"/>
      <c r="AD62" s="449"/>
      <c r="AE62" s="449"/>
      <c r="AF62" s="449"/>
      <c r="AG62" s="449"/>
      <c r="AH62" s="449"/>
      <c r="AI62" s="449"/>
      <c r="AJ62" s="619"/>
      <c r="AK62" s="9"/>
    </row>
    <row r="63" spans="1:38" s="264" customFormat="1" ht="21" hidden="1" customHeight="1">
      <c r="A63" s="9"/>
      <c r="B63" s="1117"/>
      <c r="C63" s="1135"/>
      <c r="D63" s="1135"/>
      <c r="E63" s="1135"/>
      <c r="F63" s="1135"/>
      <c r="G63" s="1135"/>
      <c r="H63" s="1135"/>
      <c r="I63" s="1135"/>
      <c r="J63" s="1135"/>
      <c r="K63" s="1136"/>
      <c r="L63" s="1065" t="s">
        <v>237</v>
      </c>
      <c r="M63" s="1066"/>
      <c r="N63" s="1066"/>
      <c r="O63" s="1066"/>
      <c r="P63" s="1066"/>
      <c r="Q63" s="1066"/>
      <c r="R63" s="1067"/>
      <c r="S63" s="448"/>
      <c r="T63" s="449"/>
      <c r="U63" s="449"/>
      <c r="V63" s="449"/>
      <c r="W63" s="449"/>
      <c r="X63" s="449"/>
      <c r="Y63" s="449"/>
      <c r="Z63" s="449"/>
      <c r="AA63" s="495"/>
      <c r="AB63" s="448"/>
      <c r="AC63" s="449"/>
      <c r="AD63" s="449"/>
      <c r="AE63" s="449"/>
      <c r="AF63" s="449"/>
      <c r="AG63" s="449"/>
      <c r="AH63" s="449"/>
      <c r="AI63" s="449"/>
      <c r="AJ63" s="619"/>
      <c r="AK63" s="9"/>
    </row>
    <row r="64" spans="1:38" s="264" customFormat="1" ht="21" hidden="1" customHeight="1">
      <c r="A64" s="9"/>
      <c r="B64" s="1117"/>
      <c r="C64" s="1135"/>
      <c r="D64" s="1135"/>
      <c r="E64" s="1135"/>
      <c r="F64" s="1135"/>
      <c r="G64" s="1135"/>
      <c r="H64" s="1135"/>
      <c r="I64" s="1135"/>
      <c r="J64" s="1135"/>
      <c r="K64" s="1136"/>
      <c r="L64" s="1065" t="s">
        <v>83</v>
      </c>
      <c r="M64" s="1066"/>
      <c r="N64" s="1066"/>
      <c r="O64" s="1066"/>
      <c r="P64" s="1066"/>
      <c r="Q64" s="1066"/>
      <c r="R64" s="1067"/>
      <c r="S64" s="448"/>
      <c r="T64" s="449"/>
      <c r="U64" s="449"/>
      <c r="V64" s="449"/>
      <c r="W64" s="449"/>
      <c r="X64" s="449"/>
      <c r="Y64" s="449"/>
      <c r="Z64" s="449"/>
      <c r="AA64" s="495"/>
      <c r="AB64" s="448"/>
      <c r="AC64" s="449"/>
      <c r="AD64" s="449"/>
      <c r="AE64" s="449"/>
      <c r="AF64" s="449"/>
      <c r="AG64" s="449"/>
      <c r="AH64" s="449"/>
      <c r="AI64" s="449"/>
      <c r="AJ64" s="619"/>
      <c r="AK64" s="9"/>
    </row>
    <row r="65" spans="1:38" s="264" customFormat="1" ht="21" hidden="1" customHeight="1">
      <c r="A65" s="9"/>
      <c r="B65" s="1117"/>
      <c r="C65" s="1135"/>
      <c r="D65" s="1135"/>
      <c r="E65" s="1135"/>
      <c r="F65" s="1135"/>
      <c r="G65" s="1135"/>
      <c r="H65" s="1135"/>
      <c r="I65" s="1135"/>
      <c r="J65" s="1135"/>
      <c r="K65" s="1136"/>
      <c r="L65" s="1065" t="s">
        <v>395</v>
      </c>
      <c r="M65" s="1066"/>
      <c r="N65" s="1066"/>
      <c r="O65" s="1066"/>
      <c r="P65" s="1066"/>
      <c r="Q65" s="1066"/>
      <c r="R65" s="1067"/>
      <c r="S65" s="448"/>
      <c r="T65" s="449"/>
      <c r="U65" s="449"/>
      <c r="V65" s="449"/>
      <c r="W65" s="449"/>
      <c r="X65" s="449"/>
      <c r="Y65" s="449"/>
      <c r="Z65" s="449"/>
      <c r="AA65" s="495"/>
      <c r="AB65" s="448"/>
      <c r="AC65" s="449"/>
      <c r="AD65" s="449"/>
      <c r="AE65" s="449"/>
      <c r="AF65" s="449"/>
      <c r="AG65" s="449"/>
      <c r="AH65" s="449"/>
      <c r="AI65" s="449"/>
      <c r="AJ65" s="619"/>
      <c r="AK65" s="9"/>
    </row>
    <row r="66" spans="1:38" s="264" customFormat="1" ht="21" hidden="1" customHeight="1">
      <c r="A66" s="9"/>
      <c r="B66" s="1121"/>
      <c r="C66" s="1122"/>
      <c r="D66" s="1122"/>
      <c r="E66" s="1122"/>
      <c r="F66" s="1122"/>
      <c r="G66" s="1122"/>
      <c r="H66" s="1122"/>
      <c r="I66" s="1122"/>
      <c r="J66" s="1122"/>
      <c r="K66" s="1123"/>
      <c r="L66" s="1065" t="s">
        <v>306</v>
      </c>
      <c r="M66" s="1066"/>
      <c r="N66" s="1066"/>
      <c r="O66" s="1066"/>
      <c r="P66" s="1066"/>
      <c r="Q66" s="1066"/>
      <c r="R66" s="1067"/>
      <c r="S66" s="448"/>
      <c r="T66" s="449"/>
      <c r="U66" s="449"/>
      <c r="V66" s="449"/>
      <c r="W66" s="449"/>
      <c r="X66" s="449"/>
      <c r="Y66" s="449"/>
      <c r="Z66" s="449"/>
      <c r="AA66" s="495"/>
      <c r="AB66" s="448"/>
      <c r="AC66" s="449"/>
      <c r="AD66" s="449"/>
      <c r="AE66" s="449"/>
      <c r="AF66" s="449"/>
      <c r="AG66" s="449"/>
      <c r="AH66" s="449"/>
      <c r="AI66" s="449"/>
      <c r="AJ66" s="619"/>
      <c r="AK66" s="9"/>
    </row>
    <row r="67" spans="1:38" s="264" customFormat="1" ht="21" hidden="1" customHeight="1">
      <c r="A67" s="9"/>
      <c r="B67" s="1118" t="s">
        <v>425</v>
      </c>
      <c r="C67" s="1119"/>
      <c r="D67" s="1119"/>
      <c r="E67" s="1119"/>
      <c r="F67" s="1119"/>
      <c r="G67" s="1119"/>
      <c r="H67" s="1119"/>
      <c r="I67" s="1119"/>
      <c r="J67" s="1119"/>
      <c r="K67" s="1120"/>
      <c r="L67" s="1124"/>
      <c r="M67" s="1125"/>
      <c r="N67" s="1125"/>
      <c r="O67" s="1125"/>
      <c r="P67" s="1125"/>
      <c r="Q67" s="1125"/>
      <c r="R67" s="1126"/>
      <c r="S67" s="1074"/>
      <c r="T67" s="1074"/>
      <c r="U67" s="1074"/>
      <c r="V67" s="1074"/>
      <c r="W67" s="1074"/>
      <c r="X67" s="1074"/>
      <c r="Y67" s="1074"/>
      <c r="Z67" s="1074"/>
      <c r="AA67" s="1074"/>
      <c r="AB67" s="1075"/>
      <c r="AC67" s="1075"/>
      <c r="AD67" s="1075"/>
      <c r="AE67" s="1075"/>
      <c r="AF67" s="1075"/>
      <c r="AG67" s="1075"/>
      <c r="AH67" s="1075"/>
      <c r="AI67" s="1075"/>
      <c r="AJ67" s="1076"/>
      <c r="AK67" s="9"/>
    </row>
    <row r="68" spans="1:38" s="264" customFormat="1" ht="21" hidden="1" customHeight="1">
      <c r="A68" s="9"/>
      <c r="B68" s="1121"/>
      <c r="C68" s="1122"/>
      <c r="D68" s="1122"/>
      <c r="E68" s="1122"/>
      <c r="F68" s="1122"/>
      <c r="G68" s="1122"/>
      <c r="H68" s="1122"/>
      <c r="I68" s="1122"/>
      <c r="J68" s="1122"/>
      <c r="K68" s="1123"/>
      <c r="L68" s="1152"/>
      <c r="M68" s="1152"/>
      <c r="N68" s="1152"/>
      <c r="O68" s="1152"/>
      <c r="P68" s="1152"/>
      <c r="Q68" s="1152"/>
      <c r="R68" s="1152"/>
      <c r="S68" s="1074"/>
      <c r="T68" s="1074"/>
      <c r="U68" s="1074"/>
      <c r="V68" s="1074"/>
      <c r="W68" s="1074"/>
      <c r="X68" s="1074"/>
      <c r="Y68" s="1074"/>
      <c r="Z68" s="1074"/>
      <c r="AA68" s="1074"/>
      <c r="AB68" s="1075"/>
      <c r="AC68" s="1075"/>
      <c r="AD68" s="1075"/>
      <c r="AE68" s="1075"/>
      <c r="AF68" s="1075"/>
      <c r="AG68" s="1075"/>
      <c r="AH68" s="1075"/>
      <c r="AI68" s="1075"/>
      <c r="AJ68" s="1076"/>
      <c r="AK68" s="9"/>
      <c r="AL68" s="17"/>
    </row>
    <row r="69" spans="1:38" s="17" customFormat="1" ht="21" hidden="1" customHeight="1">
      <c r="B69" s="1127" t="s">
        <v>426</v>
      </c>
      <c r="C69" s="1128"/>
      <c r="D69" s="1128"/>
      <c r="E69" s="1128"/>
      <c r="F69" s="1128"/>
      <c r="G69" s="1128"/>
      <c r="H69" s="1128"/>
      <c r="I69" s="1128"/>
      <c r="J69" s="1128"/>
      <c r="K69" s="1128"/>
      <c r="L69" s="1128"/>
      <c r="M69" s="1128"/>
      <c r="N69" s="1128"/>
      <c r="O69" s="1128"/>
      <c r="P69" s="1128"/>
      <c r="Q69" s="1128"/>
      <c r="R69" s="1129"/>
      <c r="S69" s="1102" t="str">
        <f>IF(SUM(S70:AA77)=0,"",SUM(S70:AA77))</f>
        <v/>
      </c>
      <c r="T69" s="1102"/>
      <c r="U69" s="1102"/>
      <c r="V69" s="1102"/>
      <c r="W69" s="1102"/>
      <c r="X69" s="1102"/>
      <c r="Y69" s="1102"/>
      <c r="Z69" s="1102"/>
      <c r="AA69" s="1102"/>
      <c r="AB69" s="1102" t="str">
        <f>IF(SUM(AB70:AJ77)=0,"",SUM(AB70:AJ77))</f>
        <v/>
      </c>
      <c r="AC69" s="1102"/>
      <c r="AD69" s="1102"/>
      <c r="AE69" s="1102"/>
      <c r="AF69" s="1102"/>
      <c r="AG69" s="1102"/>
      <c r="AH69" s="1102"/>
      <c r="AI69" s="1102"/>
      <c r="AJ69" s="1103"/>
    </row>
    <row r="70" spans="1:38" s="264" customFormat="1" ht="21" hidden="1" customHeight="1">
      <c r="A70" s="9"/>
      <c r="B70" s="259"/>
      <c r="C70" s="1065" t="s">
        <v>165</v>
      </c>
      <c r="D70" s="1066"/>
      <c r="E70" s="1066"/>
      <c r="F70" s="1066"/>
      <c r="G70" s="1066"/>
      <c r="H70" s="1066"/>
      <c r="I70" s="1066"/>
      <c r="J70" s="1066"/>
      <c r="K70" s="1066"/>
      <c r="L70" s="1066"/>
      <c r="M70" s="1066"/>
      <c r="N70" s="1066"/>
      <c r="O70" s="1066"/>
      <c r="P70" s="1066"/>
      <c r="Q70" s="1066"/>
      <c r="R70" s="1067"/>
      <c r="S70" s="1074"/>
      <c r="T70" s="1074"/>
      <c r="U70" s="1074"/>
      <c r="V70" s="1074"/>
      <c r="W70" s="1074"/>
      <c r="X70" s="1074"/>
      <c r="Y70" s="1074"/>
      <c r="Z70" s="1074"/>
      <c r="AA70" s="1074"/>
      <c r="AB70" s="1075"/>
      <c r="AC70" s="1075"/>
      <c r="AD70" s="1075"/>
      <c r="AE70" s="1075"/>
      <c r="AF70" s="1075"/>
      <c r="AG70" s="1075"/>
      <c r="AH70" s="1075"/>
      <c r="AI70" s="1075"/>
      <c r="AJ70" s="1076"/>
      <c r="AK70" s="9"/>
    </row>
    <row r="71" spans="1:38" s="261" customFormat="1" ht="21" hidden="1" customHeight="1">
      <c r="A71" s="16"/>
      <c r="B71" s="259"/>
      <c r="C71" s="1192" t="s">
        <v>261</v>
      </c>
      <c r="D71" s="1193"/>
      <c r="E71" s="1204" t="s">
        <v>430</v>
      </c>
      <c r="F71" s="1205"/>
      <c r="G71" s="1205"/>
      <c r="H71" s="1205"/>
      <c r="I71" s="1205"/>
      <c r="J71" s="1205"/>
      <c r="K71" s="1205"/>
      <c r="L71" s="1205"/>
      <c r="M71" s="1205"/>
      <c r="N71" s="1205"/>
      <c r="O71" s="1205"/>
      <c r="P71" s="1205"/>
      <c r="Q71" s="1205"/>
      <c r="R71" s="1206"/>
      <c r="S71" s="1089"/>
      <c r="T71" s="1089"/>
      <c r="U71" s="1089"/>
      <c r="V71" s="1089"/>
      <c r="W71" s="1089"/>
      <c r="X71" s="1089"/>
      <c r="Y71" s="1089"/>
      <c r="Z71" s="1089"/>
      <c r="AA71" s="1089"/>
      <c r="AB71" s="1090"/>
      <c r="AC71" s="1090"/>
      <c r="AD71" s="1090"/>
      <c r="AE71" s="1090"/>
      <c r="AF71" s="1090"/>
      <c r="AG71" s="1090"/>
      <c r="AH71" s="1090"/>
      <c r="AI71" s="1090"/>
      <c r="AJ71" s="1091"/>
      <c r="AK71" s="16"/>
    </row>
    <row r="72" spans="1:38" s="261" customFormat="1" ht="21" hidden="1" customHeight="1">
      <c r="A72" s="16"/>
      <c r="B72" s="259"/>
      <c r="C72" s="1194"/>
      <c r="D72" s="1195"/>
      <c r="E72" s="1198" t="s">
        <v>431</v>
      </c>
      <c r="F72" s="1199"/>
      <c r="G72" s="1138"/>
      <c r="H72" s="1139"/>
      <c r="I72" s="1139"/>
      <c r="J72" s="1139"/>
      <c r="K72" s="1139"/>
      <c r="L72" s="1139"/>
      <c r="M72" s="1139"/>
      <c r="N72" s="1139"/>
      <c r="O72" s="1139"/>
      <c r="P72" s="1139"/>
      <c r="Q72" s="1139"/>
      <c r="R72" s="1141"/>
      <c r="S72" s="1077"/>
      <c r="T72" s="1077"/>
      <c r="U72" s="1077"/>
      <c r="V72" s="1077"/>
      <c r="W72" s="1077"/>
      <c r="X72" s="1077"/>
      <c r="Y72" s="1077"/>
      <c r="Z72" s="1077"/>
      <c r="AA72" s="1077"/>
      <c r="AB72" s="1078"/>
      <c r="AC72" s="1078"/>
      <c r="AD72" s="1078"/>
      <c r="AE72" s="1078"/>
      <c r="AF72" s="1078"/>
      <c r="AG72" s="1078"/>
      <c r="AH72" s="1078"/>
      <c r="AI72" s="1078"/>
      <c r="AJ72" s="1079"/>
      <c r="AK72" s="16"/>
    </row>
    <row r="73" spans="1:38" s="261" customFormat="1" ht="21" hidden="1" customHeight="1">
      <c r="A73" s="16"/>
      <c r="B73" s="259"/>
      <c r="C73" s="1194"/>
      <c r="D73" s="1195"/>
      <c r="E73" s="1200"/>
      <c r="F73" s="1201"/>
      <c r="G73" s="1138"/>
      <c r="H73" s="1139"/>
      <c r="I73" s="1139"/>
      <c r="J73" s="1139"/>
      <c r="K73" s="1139"/>
      <c r="L73" s="1139"/>
      <c r="M73" s="1139"/>
      <c r="N73" s="1139"/>
      <c r="O73" s="1139"/>
      <c r="P73" s="1139"/>
      <c r="Q73" s="1139"/>
      <c r="R73" s="1141"/>
      <c r="S73" s="1077"/>
      <c r="T73" s="1077"/>
      <c r="U73" s="1077"/>
      <c r="V73" s="1077"/>
      <c r="W73" s="1077"/>
      <c r="X73" s="1077"/>
      <c r="Y73" s="1077"/>
      <c r="Z73" s="1077"/>
      <c r="AA73" s="1077"/>
      <c r="AB73" s="1078"/>
      <c r="AC73" s="1078"/>
      <c r="AD73" s="1078"/>
      <c r="AE73" s="1078"/>
      <c r="AF73" s="1078"/>
      <c r="AG73" s="1078"/>
      <c r="AH73" s="1078"/>
      <c r="AI73" s="1078"/>
      <c r="AJ73" s="1079"/>
      <c r="AK73" s="16"/>
    </row>
    <row r="74" spans="1:38" s="261" customFormat="1" ht="21" hidden="1" customHeight="1">
      <c r="A74" s="16"/>
      <c r="B74" s="259"/>
      <c r="C74" s="1194"/>
      <c r="D74" s="1195"/>
      <c r="E74" s="1200"/>
      <c r="F74" s="1201"/>
      <c r="G74" s="1138"/>
      <c r="H74" s="1139"/>
      <c r="I74" s="1139"/>
      <c r="J74" s="1139"/>
      <c r="K74" s="1139"/>
      <c r="L74" s="1139"/>
      <c r="M74" s="1139"/>
      <c r="N74" s="1139"/>
      <c r="O74" s="1139"/>
      <c r="P74" s="1139"/>
      <c r="Q74" s="1139"/>
      <c r="R74" s="1141"/>
      <c r="S74" s="1077"/>
      <c r="T74" s="1077"/>
      <c r="U74" s="1077"/>
      <c r="V74" s="1077"/>
      <c r="W74" s="1077"/>
      <c r="X74" s="1077"/>
      <c r="Y74" s="1077"/>
      <c r="Z74" s="1077"/>
      <c r="AA74" s="1077"/>
      <c r="AB74" s="1078"/>
      <c r="AC74" s="1078"/>
      <c r="AD74" s="1078"/>
      <c r="AE74" s="1078"/>
      <c r="AF74" s="1078"/>
      <c r="AG74" s="1078"/>
      <c r="AH74" s="1078"/>
      <c r="AI74" s="1078"/>
      <c r="AJ74" s="1079"/>
      <c r="AK74" s="16"/>
    </row>
    <row r="75" spans="1:38" s="261" customFormat="1" ht="21" hidden="1" customHeight="1">
      <c r="A75" s="16"/>
      <c r="B75" s="259"/>
      <c r="C75" s="1194"/>
      <c r="D75" s="1195"/>
      <c r="E75" s="1200"/>
      <c r="F75" s="1201"/>
      <c r="G75" s="1138"/>
      <c r="H75" s="1139"/>
      <c r="I75" s="1139"/>
      <c r="J75" s="1139"/>
      <c r="K75" s="1139"/>
      <c r="L75" s="1139"/>
      <c r="M75" s="1139"/>
      <c r="N75" s="1139"/>
      <c r="O75" s="1139"/>
      <c r="P75" s="1139"/>
      <c r="Q75" s="1139"/>
      <c r="R75" s="1141"/>
      <c r="S75" s="1077"/>
      <c r="T75" s="1077"/>
      <c r="U75" s="1077"/>
      <c r="V75" s="1077"/>
      <c r="W75" s="1077"/>
      <c r="X75" s="1077"/>
      <c r="Y75" s="1077"/>
      <c r="Z75" s="1077"/>
      <c r="AA75" s="1077"/>
      <c r="AB75" s="1078"/>
      <c r="AC75" s="1078"/>
      <c r="AD75" s="1078"/>
      <c r="AE75" s="1078"/>
      <c r="AF75" s="1078"/>
      <c r="AG75" s="1078"/>
      <c r="AH75" s="1078"/>
      <c r="AI75" s="1078"/>
      <c r="AJ75" s="1079"/>
      <c r="AK75" s="16"/>
    </row>
    <row r="76" spans="1:38" s="261" customFormat="1" ht="21" hidden="1" customHeight="1">
      <c r="A76" s="16"/>
      <c r="B76" s="259"/>
      <c r="C76" s="1194"/>
      <c r="D76" s="1195"/>
      <c r="E76" s="1200"/>
      <c r="F76" s="1201"/>
      <c r="G76" s="1138"/>
      <c r="H76" s="1139"/>
      <c r="I76" s="1139"/>
      <c r="J76" s="1139"/>
      <c r="K76" s="1139"/>
      <c r="L76" s="1139"/>
      <c r="M76" s="1139"/>
      <c r="N76" s="1139"/>
      <c r="O76" s="1139"/>
      <c r="P76" s="1139"/>
      <c r="Q76" s="1139"/>
      <c r="R76" s="1141"/>
      <c r="S76" s="1077"/>
      <c r="T76" s="1077"/>
      <c r="U76" s="1077"/>
      <c r="V76" s="1077"/>
      <c r="W76" s="1077"/>
      <c r="X76" s="1077"/>
      <c r="Y76" s="1077"/>
      <c r="Z76" s="1077"/>
      <c r="AA76" s="1077"/>
      <c r="AB76" s="1078"/>
      <c r="AC76" s="1078"/>
      <c r="AD76" s="1078"/>
      <c r="AE76" s="1078"/>
      <c r="AF76" s="1078"/>
      <c r="AG76" s="1078"/>
      <c r="AH76" s="1078"/>
      <c r="AI76" s="1078"/>
      <c r="AJ76" s="1079"/>
      <c r="AK76" s="16"/>
    </row>
    <row r="77" spans="1:38" s="261" customFormat="1" ht="21" hidden="1" customHeight="1" thickBot="1">
      <c r="A77" s="16"/>
      <c r="B77" s="258"/>
      <c r="C77" s="1196"/>
      <c r="D77" s="1197"/>
      <c r="E77" s="1202"/>
      <c r="F77" s="1203"/>
      <c r="G77" s="1092"/>
      <c r="H77" s="1093"/>
      <c r="I77" s="1093"/>
      <c r="J77" s="1093"/>
      <c r="K77" s="1093"/>
      <c r="L77" s="1093"/>
      <c r="M77" s="1093"/>
      <c r="N77" s="1093"/>
      <c r="O77" s="1093"/>
      <c r="P77" s="1093"/>
      <c r="Q77" s="1093"/>
      <c r="R77" s="1094"/>
      <c r="S77" s="1142"/>
      <c r="T77" s="1142"/>
      <c r="U77" s="1142"/>
      <c r="V77" s="1142"/>
      <c r="W77" s="1142"/>
      <c r="X77" s="1142"/>
      <c r="Y77" s="1142"/>
      <c r="Z77" s="1142"/>
      <c r="AA77" s="1142"/>
      <c r="AB77" s="1143"/>
      <c r="AC77" s="1144"/>
      <c r="AD77" s="1144"/>
      <c r="AE77" s="1144"/>
      <c r="AF77" s="1144"/>
      <c r="AG77" s="1144"/>
      <c r="AH77" s="1144"/>
      <c r="AI77" s="1144"/>
      <c r="AJ77" s="1145"/>
      <c r="AK77" s="16"/>
    </row>
    <row r="78" spans="1:38" s="264" customFormat="1" ht="21" hidden="1" customHeight="1">
      <c r="A78" s="9"/>
      <c r="B78" s="1132"/>
      <c r="C78" s="1133"/>
      <c r="D78" s="1133"/>
      <c r="E78" s="1133"/>
      <c r="F78" s="1133"/>
      <c r="G78" s="1133"/>
      <c r="H78" s="1133"/>
      <c r="I78" s="1133"/>
      <c r="J78" s="1133"/>
      <c r="K78" s="1133"/>
      <c r="L78" s="1133"/>
      <c r="M78" s="1133"/>
      <c r="N78" s="1133"/>
      <c r="O78" s="1133"/>
      <c r="P78" s="1133"/>
      <c r="Q78" s="1133"/>
      <c r="R78" s="1134"/>
      <c r="S78" s="1137" t="s">
        <v>747</v>
      </c>
      <c r="T78" s="1137"/>
      <c r="U78" s="1137"/>
      <c r="V78" s="1137"/>
      <c r="W78" s="1137"/>
      <c r="X78" s="1137"/>
      <c r="Y78" s="1137"/>
      <c r="Z78" s="1137"/>
      <c r="AA78" s="1137"/>
      <c r="AB78" s="1146" t="s">
        <v>748</v>
      </c>
      <c r="AC78" s="1146"/>
      <c r="AD78" s="1146"/>
      <c r="AE78" s="1146"/>
      <c r="AF78" s="1146"/>
      <c r="AG78" s="1146"/>
      <c r="AH78" s="1146"/>
      <c r="AI78" s="1146"/>
      <c r="AJ78" s="1147"/>
      <c r="AK78" s="9"/>
      <c r="AL78" s="230"/>
    </row>
    <row r="79" spans="1:38" s="264" customFormat="1" ht="21" hidden="1" customHeight="1">
      <c r="A79" s="9"/>
      <c r="B79" s="1148" t="s">
        <v>61</v>
      </c>
      <c r="C79" s="430"/>
      <c r="D79" s="430"/>
      <c r="E79" s="430"/>
      <c r="F79" s="430"/>
      <c r="G79" s="430"/>
      <c r="H79" s="430"/>
      <c r="I79" s="430"/>
      <c r="J79" s="430"/>
      <c r="K79" s="430"/>
      <c r="L79" s="1065" t="s">
        <v>162</v>
      </c>
      <c r="M79" s="1066"/>
      <c r="N79" s="1066"/>
      <c r="O79" s="1066"/>
      <c r="P79" s="1066"/>
      <c r="Q79" s="1066"/>
      <c r="R79" s="1067"/>
      <c r="S79" s="1149"/>
      <c r="T79" s="1149"/>
      <c r="U79" s="1149"/>
      <c r="V79" s="1149"/>
      <c r="W79" s="1149"/>
      <c r="X79" s="1149"/>
      <c r="Y79" s="1149"/>
      <c r="Z79" s="1149"/>
      <c r="AA79" s="1149"/>
      <c r="AB79" s="1150"/>
      <c r="AC79" s="1150"/>
      <c r="AD79" s="1150"/>
      <c r="AE79" s="1150"/>
      <c r="AF79" s="1150"/>
      <c r="AG79" s="1150"/>
      <c r="AH79" s="1150"/>
      <c r="AI79" s="1150"/>
      <c r="AJ79" s="1151"/>
      <c r="AK79" s="9"/>
    </row>
    <row r="80" spans="1:38" s="264" customFormat="1" ht="21" hidden="1" customHeight="1">
      <c r="A80" s="9"/>
      <c r="B80" s="429"/>
      <c r="C80" s="430"/>
      <c r="D80" s="430"/>
      <c r="E80" s="430"/>
      <c r="F80" s="430"/>
      <c r="G80" s="430"/>
      <c r="H80" s="430"/>
      <c r="I80" s="430"/>
      <c r="J80" s="430"/>
      <c r="K80" s="430"/>
      <c r="L80" s="1065" t="s">
        <v>163</v>
      </c>
      <c r="M80" s="1066"/>
      <c r="N80" s="1066"/>
      <c r="O80" s="1066"/>
      <c r="P80" s="1066"/>
      <c r="Q80" s="1066"/>
      <c r="R80" s="1067"/>
      <c r="S80" s="1149"/>
      <c r="T80" s="1149"/>
      <c r="U80" s="1149"/>
      <c r="V80" s="1149"/>
      <c r="W80" s="1149"/>
      <c r="X80" s="1149"/>
      <c r="Y80" s="1149"/>
      <c r="Z80" s="1149"/>
      <c r="AA80" s="1149"/>
      <c r="AB80" s="1150"/>
      <c r="AC80" s="1150"/>
      <c r="AD80" s="1150"/>
      <c r="AE80" s="1150"/>
      <c r="AF80" s="1150"/>
      <c r="AG80" s="1150"/>
      <c r="AH80" s="1150"/>
      <c r="AI80" s="1150"/>
      <c r="AJ80" s="1151"/>
      <c r="AK80" s="9"/>
    </row>
    <row r="81" spans="1:38" s="264" customFormat="1" ht="21" hidden="1" customHeight="1">
      <c r="A81" s="9"/>
      <c r="B81" s="1118" t="s">
        <v>53</v>
      </c>
      <c r="C81" s="1119"/>
      <c r="D81" s="1119"/>
      <c r="E81" s="1119"/>
      <c r="F81" s="1119"/>
      <c r="G81" s="1119"/>
      <c r="H81" s="1119"/>
      <c r="I81" s="1119"/>
      <c r="J81" s="1119"/>
      <c r="K81" s="1120"/>
      <c r="L81" s="1065" t="s">
        <v>285</v>
      </c>
      <c r="M81" s="1066"/>
      <c r="N81" s="1066"/>
      <c r="O81" s="1066"/>
      <c r="P81" s="1066"/>
      <c r="Q81" s="1066"/>
      <c r="R81" s="1067"/>
      <c r="S81" s="1068"/>
      <c r="T81" s="1069"/>
      <c r="U81" s="1069"/>
      <c r="V81" s="1069"/>
      <c r="W81" s="1069"/>
      <c r="X81" s="1069"/>
      <c r="Y81" s="1069"/>
      <c r="Z81" s="1069"/>
      <c r="AA81" s="1188"/>
      <c r="AB81" s="1068"/>
      <c r="AC81" s="1069"/>
      <c r="AD81" s="1069"/>
      <c r="AE81" s="1069"/>
      <c r="AF81" s="1069"/>
      <c r="AG81" s="1069"/>
      <c r="AH81" s="1069"/>
      <c r="AI81" s="1069"/>
      <c r="AJ81" s="1070"/>
      <c r="AK81" s="9"/>
    </row>
    <row r="82" spans="1:38" s="264" customFormat="1" ht="21" hidden="1" customHeight="1">
      <c r="A82" s="9"/>
      <c r="B82" s="1117"/>
      <c r="C82" s="1135"/>
      <c r="D82" s="1135"/>
      <c r="E82" s="1135"/>
      <c r="F82" s="1135"/>
      <c r="G82" s="1135"/>
      <c r="H82" s="1135"/>
      <c r="I82" s="1135"/>
      <c r="J82" s="1135"/>
      <c r="K82" s="1136"/>
      <c r="L82" s="1065" t="s">
        <v>383</v>
      </c>
      <c r="M82" s="1066"/>
      <c r="N82" s="1066"/>
      <c r="O82" s="1066"/>
      <c r="P82" s="1066"/>
      <c r="Q82" s="1066"/>
      <c r="R82" s="1067"/>
      <c r="S82" s="1071"/>
      <c r="T82" s="1072"/>
      <c r="U82" s="1072"/>
      <c r="V82" s="1072"/>
      <c r="W82" s="1072"/>
      <c r="X82" s="1072"/>
      <c r="Y82" s="1072"/>
      <c r="Z82" s="1072"/>
      <c r="AA82" s="1073"/>
      <c r="AB82" s="1071"/>
      <c r="AC82" s="1072"/>
      <c r="AD82" s="1072"/>
      <c r="AE82" s="1072"/>
      <c r="AF82" s="1072"/>
      <c r="AG82" s="1072"/>
      <c r="AH82" s="1072"/>
      <c r="AI82" s="1072"/>
      <c r="AJ82" s="1187"/>
      <c r="AK82" s="9"/>
    </row>
    <row r="83" spans="1:38" s="264" customFormat="1" ht="21" hidden="1" customHeight="1">
      <c r="A83" s="9"/>
      <c r="B83" s="1117"/>
      <c r="C83" s="1135"/>
      <c r="D83" s="1135"/>
      <c r="E83" s="1135"/>
      <c r="F83" s="1135"/>
      <c r="G83" s="1135"/>
      <c r="H83" s="1135"/>
      <c r="I83" s="1135"/>
      <c r="J83" s="1135"/>
      <c r="K83" s="1136"/>
      <c r="L83" s="1065" t="s">
        <v>236</v>
      </c>
      <c r="M83" s="1066"/>
      <c r="N83" s="1066"/>
      <c r="O83" s="1066"/>
      <c r="P83" s="1066"/>
      <c r="Q83" s="1066"/>
      <c r="R83" s="1067"/>
      <c r="S83" s="448"/>
      <c r="T83" s="449"/>
      <c r="U83" s="449"/>
      <c r="V83" s="449"/>
      <c r="W83" s="449"/>
      <c r="X83" s="449"/>
      <c r="Y83" s="449"/>
      <c r="Z83" s="449"/>
      <c r="AA83" s="495"/>
      <c r="AB83" s="448"/>
      <c r="AC83" s="449"/>
      <c r="AD83" s="449"/>
      <c r="AE83" s="449"/>
      <c r="AF83" s="449"/>
      <c r="AG83" s="449"/>
      <c r="AH83" s="449"/>
      <c r="AI83" s="449"/>
      <c r="AJ83" s="619"/>
      <c r="AK83" s="9"/>
    </row>
    <row r="84" spans="1:38" s="264" customFormat="1" ht="21" hidden="1" customHeight="1">
      <c r="A84" s="9"/>
      <c r="B84" s="1117"/>
      <c r="C84" s="1135"/>
      <c r="D84" s="1135"/>
      <c r="E84" s="1135"/>
      <c r="F84" s="1135"/>
      <c r="G84" s="1135"/>
      <c r="H84" s="1135"/>
      <c r="I84" s="1135"/>
      <c r="J84" s="1135"/>
      <c r="K84" s="1136"/>
      <c r="L84" s="1065" t="s">
        <v>237</v>
      </c>
      <c r="M84" s="1066"/>
      <c r="N84" s="1066"/>
      <c r="O84" s="1066"/>
      <c r="P84" s="1066"/>
      <c r="Q84" s="1066"/>
      <c r="R84" s="1067"/>
      <c r="S84" s="448"/>
      <c r="T84" s="449"/>
      <c r="U84" s="449"/>
      <c r="V84" s="449"/>
      <c r="W84" s="449"/>
      <c r="X84" s="449"/>
      <c r="Y84" s="449"/>
      <c r="Z84" s="449"/>
      <c r="AA84" s="495"/>
      <c r="AB84" s="448"/>
      <c r="AC84" s="449"/>
      <c r="AD84" s="449"/>
      <c r="AE84" s="449"/>
      <c r="AF84" s="449"/>
      <c r="AG84" s="449"/>
      <c r="AH84" s="449"/>
      <c r="AI84" s="449"/>
      <c r="AJ84" s="619"/>
      <c r="AK84" s="9"/>
    </row>
    <row r="85" spans="1:38" s="264" customFormat="1" ht="21" hidden="1" customHeight="1">
      <c r="A85" s="9"/>
      <c r="B85" s="1117"/>
      <c r="C85" s="1135"/>
      <c r="D85" s="1135"/>
      <c r="E85" s="1135"/>
      <c r="F85" s="1135"/>
      <c r="G85" s="1135"/>
      <c r="H85" s="1135"/>
      <c r="I85" s="1135"/>
      <c r="J85" s="1135"/>
      <c r="K85" s="1136"/>
      <c r="L85" s="1065" t="s">
        <v>83</v>
      </c>
      <c r="M85" s="1066"/>
      <c r="N85" s="1066"/>
      <c r="O85" s="1066"/>
      <c r="P85" s="1066"/>
      <c r="Q85" s="1066"/>
      <c r="R85" s="1067"/>
      <c r="S85" s="448"/>
      <c r="T85" s="449"/>
      <c r="U85" s="449"/>
      <c r="V85" s="449"/>
      <c r="W85" s="449"/>
      <c r="X85" s="449"/>
      <c r="Y85" s="449"/>
      <c r="Z85" s="449"/>
      <c r="AA85" s="495"/>
      <c r="AB85" s="448"/>
      <c r="AC85" s="449"/>
      <c r="AD85" s="449"/>
      <c r="AE85" s="449"/>
      <c r="AF85" s="449"/>
      <c r="AG85" s="449"/>
      <c r="AH85" s="449"/>
      <c r="AI85" s="449"/>
      <c r="AJ85" s="619"/>
      <c r="AK85" s="9"/>
    </row>
    <row r="86" spans="1:38" s="264" customFormat="1" ht="21" hidden="1" customHeight="1">
      <c r="A86" s="9"/>
      <c r="B86" s="1117"/>
      <c r="C86" s="1135"/>
      <c r="D86" s="1135"/>
      <c r="E86" s="1135"/>
      <c r="F86" s="1135"/>
      <c r="G86" s="1135"/>
      <c r="H86" s="1135"/>
      <c r="I86" s="1135"/>
      <c r="J86" s="1135"/>
      <c r="K86" s="1136"/>
      <c r="L86" s="1065" t="s">
        <v>395</v>
      </c>
      <c r="M86" s="1066"/>
      <c r="N86" s="1066"/>
      <c r="O86" s="1066"/>
      <c r="P86" s="1066"/>
      <c r="Q86" s="1066"/>
      <c r="R86" s="1067"/>
      <c r="S86" s="448"/>
      <c r="T86" s="449"/>
      <c r="U86" s="449"/>
      <c r="V86" s="449"/>
      <c r="W86" s="449"/>
      <c r="X86" s="449"/>
      <c r="Y86" s="449"/>
      <c r="Z86" s="449"/>
      <c r="AA86" s="495"/>
      <c r="AB86" s="448"/>
      <c r="AC86" s="449"/>
      <c r="AD86" s="449"/>
      <c r="AE86" s="449"/>
      <c r="AF86" s="449"/>
      <c r="AG86" s="449"/>
      <c r="AH86" s="449"/>
      <c r="AI86" s="449"/>
      <c r="AJ86" s="619"/>
      <c r="AK86" s="9"/>
    </row>
    <row r="87" spans="1:38" s="264" customFormat="1" ht="21" hidden="1" customHeight="1">
      <c r="A87" s="9"/>
      <c r="B87" s="1121"/>
      <c r="C87" s="1122"/>
      <c r="D87" s="1122"/>
      <c r="E87" s="1122"/>
      <c r="F87" s="1122"/>
      <c r="G87" s="1122"/>
      <c r="H87" s="1122"/>
      <c r="I87" s="1122"/>
      <c r="J87" s="1122"/>
      <c r="K87" s="1123"/>
      <c r="L87" s="1065" t="s">
        <v>306</v>
      </c>
      <c r="M87" s="1066"/>
      <c r="N87" s="1066"/>
      <c r="O87" s="1066"/>
      <c r="P87" s="1066"/>
      <c r="Q87" s="1066"/>
      <c r="R87" s="1067"/>
      <c r="S87" s="448"/>
      <c r="T87" s="449"/>
      <c r="U87" s="449"/>
      <c r="V87" s="449"/>
      <c r="W87" s="449"/>
      <c r="X87" s="449"/>
      <c r="Y87" s="449"/>
      <c r="Z87" s="449"/>
      <c r="AA87" s="495"/>
      <c r="AB87" s="448"/>
      <c r="AC87" s="449"/>
      <c r="AD87" s="449"/>
      <c r="AE87" s="449"/>
      <c r="AF87" s="449"/>
      <c r="AG87" s="449"/>
      <c r="AH87" s="449"/>
      <c r="AI87" s="449"/>
      <c r="AJ87" s="619"/>
      <c r="AK87" s="9"/>
    </row>
    <row r="88" spans="1:38" s="264" customFormat="1" ht="21" hidden="1" customHeight="1">
      <c r="A88" s="9"/>
      <c r="B88" s="1118" t="s">
        <v>425</v>
      </c>
      <c r="C88" s="1119"/>
      <c r="D88" s="1119"/>
      <c r="E88" s="1119"/>
      <c r="F88" s="1119"/>
      <c r="G88" s="1119"/>
      <c r="H88" s="1119"/>
      <c r="I88" s="1119"/>
      <c r="J88" s="1119"/>
      <c r="K88" s="1120"/>
      <c r="L88" s="1124"/>
      <c r="M88" s="1125"/>
      <c r="N88" s="1125"/>
      <c r="O88" s="1125"/>
      <c r="P88" s="1125"/>
      <c r="Q88" s="1125"/>
      <c r="R88" s="1126"/>
      <c r="S88" s="1074"/>
      <c r="T88" s="1074"/>
      <c r="U88" s="1074"/>
      <c r="V88" s="1074"/>
      <c r="W88" s="1074"/>
      <c r="X88" s="1074"/>
      <c r="Y88" s="1074"/>
      <c r="Z88" s="1074"/>
      <c r="AA88" s="1074"/>
      <c r="AB88" s="1075"/>
      <c r="AC88" s="1075"/>
      <c r="AD88" s="1075"/>
      <c r="AE88" s="1075"/>
      <c r="AF88" s="1075"/>
      <c r="AG88" s="1075"/>
      <c r="AH88" s="1075"/>
      <c r="AI88" s="1075"/>
      <c r="AJ88" s="1076"/>
      <c r="AK88" s="9"/>
    </row>
    <row r="89" spans="1:38" s="264" customFormat="1" ht="21" hidden="1" customHeight="1">
      <c r="A89" s="9"/>
      <c r="B89" s="1121"/>
      <c r="C89" s="1122"/>
      <c r="D89" s="1122"/>
      <c r="E89" s="1122"/>
      <c r="F89" s="1122"/>
      <c r="G89" s="1122"/>
      <c r="H89" s="1122"/>
      <c r="I89" s="1122"/>
      <c r="J89" s="1122"/>
      <c r="K89" s="1123"/>
      <c r="L89" s="1152"/>
      <c r="M89" s="1152"/>
      <c r="N89" s="1152"/>
      <c r="O89" s="1152"/>
      <c r="P89" s="1152"/>
      <c r="Q89" s="1152"/>
      <c r="R89" s="1152"/>
      <c r="S89" s="1074"/>
      <c r="T89" s="1074"/>
      <c r="U89" s="1074"/>
      <c r="V89" s="1074"/>
      <c r="W89" s="1074"/>
      <c r="X89" s="1074"/>
      <c r="Y89" s="1074"/>
      <c r="Z89" s="1074"/>
      <c r="AA89" s="1074"/>
      <c r="AB89" s="1075"/>
      <c r="AC89" s="1075"/>
      <c r="AD89" s="1075"/>
      <c r="AE89" s="1075"/>
      <c r="AF89" s="1075"/>
      <c r="AG89" s="1075"/>
      <c r="AH89" s="1075"/>
      <c r="AI89" s="1075"/>
      <c r="AJ89" s="1076"/>
      <c r="AK89" s="9"/>
      <c r="AL89" s="17"/>
    </row>
    <row r="90" spans="1:38" s="17" customFormat="1" ht="21" hidden="1" customHeight="1">
      <c r="B90" s="1127" t="s">
        <v>426</v>
      </c>
      <c r="C90" s="1128"/>
      <c r="D90" s="1128"/>
      <c r="E90" s="1128"/>
      <c r="F90" s="1128"/>
      <c r="G90" s="1128"/>
      <c r="H90" s="1128"/>
      <c r="I90" s="1128"/>
      <c r="J90" s="1128"/>
      <c r="K90" s="1128"/>
      <c r="L90" s="1128"/>
      <c r="M90" s="1128"/>
      <c r="N90" s="1128"/>
      <c r="O90" s="1128"/>
      <c r="P90" s="1128"/>
      <c r="Q90" s="1128"/>
      <c r="R90" s="1129"/>
      <c r="S90" s="1102" t="str">
        <f>IF(SUM(S91:AA98)=0,"",SUM(S91:AA98))</f>
        <v/>
      </c>
      <c r="T90" s="1102"/>
      <c r="U90" s="1102"/>
      <c r="V90" s="1102"/>
      <c r="W90" s="1102"/>
      <c r="X90" s="1102"/>
      <c r="Y90" s="1102"/>
      <c r="Z90" s="1102"/>
      <c r="AA90" s="1102"/>
      <c r="AB90" s="1102" t="str">
        <f>IF(SUM(AB91:AJ98)=0,"",SUM(AB91:AJ98))</f>
        <v/>
      </c>
      <c r="AC90" s="1102"/>
      <c r="AD90" s="1102"/>
      <c r="AE90" s="1102"/>
      <c r="AF90" s="1102"/>
      <c r="AG90" s="1102"/>
      <c r="AH90" s="1102"/>
      <c r="AI90" s="1102"/>
      <c r="AJ90" s="1103"/>
    </row>
    <row r="91" spans="1:38" s="264" customFormat="1" ht="21" hidden="1" customHeight="1">
      <c r="A91" s="9"/>
      <c r="B91" s="259"/>
      <c r="C91" s="1065" t="s">
        <v>165</v>
      </c>
      <c r="D91" s="1066"/>
      <c r="E91" s="1066"/>
      <c r="F91" s="1066"/>
      <c r="G91" s="1066"/>
      <c r="H91" s="1066"/>
      <c r="I91" s="1066"/>
      <c r="J91" s="1066"/>
      <c r="K91" s="1066"/>
      <c r="L91" s="1066"/>
      <c r="M91" s="1066"/>
      <c r="N91" s="1066"/>
      <c r="O91" s="1066"/>
      <c r="P91" s="1066"/>
      <c r="Q91" s="1066"/>
      <c r="R91" s="1067"/>
      <c r="S91" s="1074"/>
      <c r="T91" s="1074"/>
      <c r="U91" s="1074"/>
      <c r="V91" s="1074"/>
      <c r="W91" s="1074"/>
      <c r="X91" s="1074"/>
      <c r="Y91" s="1074"/>
      <c r="Z91" s="1074"/>
      <c r="AA91" s="1074"/>
      <c r="AB91" s="1075"/>
      <c r="AC91" s="1075"/>
      <c r="AD91" s="1075"/>
      <c r="AE91" s="1075"/>
      <c r="AF91" s="1075"/>
      <c r="AG91" s="1075"/>
      <c r="AH91" s="1075"/>
      <c r="AI91" s="1075"/>
      <c r="AJ91" s="1076"/>
      <c r="AK91" s="9"/>
    </row>
    <row r="92" spans="1:38" s="261" customFormat="1" ht="21" hidden="1" customHeight="1">
      <c r="A92" s="16"/>
      <c r="B92" s="259"/>
      <c r="C92" s="1192" t="s">
        <v>261</v>
      </c>
      <c r="D92" s="1193"/>
      <c r="E92" s="1204" t="s">
        <v>430</v>
      </c>
      <c r="F92" s="1205"/>
      <c r="G92" s="1205"/>
      <c r="H92" s="1205"/>
      <c r="I92" s="1205"/>
      <c r="J92" s="1205"/>
      <c r="K92" s="1205"/>
      <c r="L92" s="1205"/>
      <c r="M92" s="1205"/>
      <c r="N92" s="1205"/>
      <c r="O92" s="1205"/>
      <c r="P92" s="1205"/>
      <c r="Q92" s="1205"/>
      <c r="R92" s="1206"/>
      <c r="S92" s="1089"/>
      <c r="T92" s="1089"/>
      <c r="U92" s="1089"/>
      <c r="V92" s="1089"/>
      <c r="W92" s="1089"/>
      <c r="X92" s="1089"/>
      <c r="Y92" s="1089"/>
      <c r="Z92" s="1089"/>
      <c r="AA92" s="1089"/>
      <c r="AB92" s="1090"/>
      <c r="AC92" s="1090"/>
      <c r="AD92" s="1090"/>
      <c r="AE92" s="1090"/>
      <c r="AF92" s="1090"/>
      <c r="AG92" s="1090"/>
      <c r="AH92" s="1090"/>
      <c r="AI92" s="1090"/>
      <c r="AJ92" s="1091"/>
      <c r="AK92" s="16"/>
    </row>
    <row r="93" spans="1:38" s="261" customFormat="1" ht="21" hidden="1" customHeight="1">
      <c r="A93" s="16"/>
      <c r="B93" s="259"/>
      <c r="C93" s="1194"/>
      <c r="D93" s="1195"/>
      <c r="E93" s="1198" t="s">
        <v>431</v>
      </c>
      <c r="F93" s="1199"/>
      <c r="G93" s="1138"/>
      <c r="H93" s="1139"/>
      <c r="I93" s="1139"/>
      <c r="J93" s="1139"/>
      <c r="K93" s="1139"/>
      <c r="L93" s="1139"/>
      <c r="M93" s="1139"/>
      <c r="N93" s="1139"/>
      <c r="O93" s="1139"/>
      <c r="P93" s="1139"/>
      <c r="Q93" s="1139"/>
      <c r="R93" s="1141"/>
      <c r="S93" s="1077"/>
      <c r="T93" s="1077"/>
      <c r="U93" s="1077"/>
      <c r="V93" s="1077"/>
      <c r="W93" s="1077"/>
      <c r="X93" s="1077"/>
      <c r="Y93" s="1077"/>
      <c r="Z93" s="1077"/>
      <c r="AA93" s="1077"/>
      <c r="AB93" s="1078"/>
      <c r="AC93" s="1078"/>
      <c r="AD93" s="1078"/>
      <c r="AE93" s="1078"/>
      <c r="AF93" s="1078"/>
      <c r="AG93" s="1078"/>
      <c r="AH93" s="1078"/>
      <c r="AI93" s="1078"/>
      <c r="AJ93" s="1079"/>
      <c r="AK93" s="16"/>
    </row>
    <row r="94" spans="1:38" s="261" customFormat="1" ht="21" hidden="1" customHeight="1">
      <c r="A94" s="16"/>
      <c r="B94" s="259"/>
      <c r="C94" s="1194"/>
      <c r="D94" s="1195"/>
      <c r="E94" s="1200"/>
      <c r="F94" s="1201"/>
      <c r="G94" s="1138"/>
      <c r="H94" s="1139"/>
      <c r="I94" s="1139"/>
      <c r="J94" s="1139"/>
      <c r="K94" s="1139"/>
      <c r="L94" s="1139"/>
      <c r="M94" s="1139"/>
      <c r="N94" s="1139"/>
      <c r="O94" s="1139"/>
      <c r="P94" s="1139"/>
      <c r="Q94" s="1139"/>
      <c r="R94" s="1141"/>
      <c r="S94" s="1077"/>
      <c r="T94" s="1077"/>
      <c r="U94" s="1077"/>
      <c r="V94" s="1077"/>
      <c r="W94" s="1077"/>
      <c r="X94" s="1077"/>
      <c r="Y94" s="1077"/>
      <c r="Z94" s="1077"/>
      <c r="AA94" s="1077"/>
      <c r="AB94" s="1078"/>
      <c r="AC94" s="1078"/>
      <c r="AD94" s="1078"/>
      <c r="AE94" s="1078"/>
      <c r="AF94" s="1078"/>
      <c r="AG94" s="1078"/>
      <c r="AH94" s="1078"/>
      <c r="AI94" s="1078"/>
      <c r="AJ94" s="1079"/>
      <c r="AK94" s="16"/>
    </row>
    <row r="95" spans="1:38" s="261" customFormat="1" ht="21" hidden="1" customHeight="1">
      <c r="A95" s="16"/>
      <c r="B95" s="259"/>
      <c r="C95" s="1194"/>
      <c r="D95" s="1195"/>
      <c r="E95" s="1200"/>
      <c r="F95" s="1201"/>
      <c r="G95" s="1138"/>
      <c r="H95" s="1139"/>
      <c r="I95" s="1139"/>
      <c r="J95" s="1139"/>
      <c r="K95" s="1139"/>
      <c r="L95" s="1139"/>
      <c r="M95" s="1139"/>
      <c r="N95" s="1139"/>
      <c r="O95" s="1139"/>
      <c r="P95" s="1139"/>
      <c r="Q95" s="1139"/>
      <c r="R95" s="1141"/>
      <c r="S95" s="1077"/>
      <c r="T95" s="1077"/>
      <c r="U95" s="1077"/>
      <c r="V95" s="1077"/>
      <c r="W95" s="1077"/>
      <c r="X95" s="1077"/>
      <c r="Y95" s="1077"/>
      <c r="Z95" s="1077"/>
      <c r="AA95" s="1077"/>
      <c r="AB95" s="1078"/>
      <c r="AC95" s="1078"/>
      <c r="AD95" s="1078"/>
      <c r="AE95" s="1078"/>
      <c r="AF95" s="1078"/>
      <c r="AG95" s="1078"/>
      <c r="AH95" s="1078"/>
      <c r="AI95" s="1078"/>
      <c r="AJ95" s="1079"/>
      <c r="AK95" s="16"/>
    </row>
    <row r="96" spans="1:38" s="261" customFormat="1" ht="21" hidden="1" customHeight="1">
      <c r="A96" s="16"/>
      <c r="B96" s="259"/>
      <c r="C96" s="1194"/>
      <c r="D96" s="1195"/>
      <c r="E96" s="1200"/>
      <c r="F96" s="1201"/>
      <c r="G96" s="1138"/>
      <c r="H96" s="1139"/>
      <c r="I96" s="1139"/>
      <c r="J96" s="1139"/>
      <c r="K96" s="1139"/>
      <c r="L96" s="1139"/>
      <c r="M96" s="1139"/>
      <c r="N96" s="1139"/>
      <c r="O96" s="1139"/>
      <c r="P96" s="1139"/>
      <c r="Q96" s="1139"/>
      <c r="R96" s="1141"/>
      <c r="S96" s="1077"/>
      <c r="T96" s="1077"/>
      <c r="U96" s="1077"/>
      <c r="V96" s="1077"/>
      <c r="W96" s="1077"/>
      <c r="X96" s="1077"/>
      <c r="Y96" s="1077"/>
      <c r="Z96" s="1077"/>
      <c r="AA96" s="1077"/>
      <c r="AB96" s="1078"/>
      <c r="AC96" s="1078"/>
      <c r="AD96" s="1078"/>
      <c r="AE96" s="1078"/>
      <c r="AF96" s="1078"/>
      <c r="AG96" s="1078"/>
      <c r="AH96" s="1078"/>
      <c r="AI96" s="1078"/>
      <c r="AJ96" s="1079"/>
      <c r="AK96" s="16"/>
    </row>
    <row r="97" spans="1:38" s="261" customFormat="1" ht="21" hidden="1" customHeight="1">
      <c r="A97" s="16"/>
      <c r="B97" s="259"/>
      <c r="C97" s="1194"/>
      <c r="D97" s="1195"/>
      <c r="E97" s="1200"/>
      <c r="F97" s="1201"/>
      <c r="G97" s="1138"/>
      <c r="H97" s="1139"/>
      <c r="I97" s="1139"/>
      <c r="J97" s="1139"/>
      <c r="K97" s="1139"/>
      <c r="L97" s="1139"/>
      <c r="M97" s="1139"/>
      <c r="N97" s="1139"/>
      <c r="O97" s="1139"/>
      <c r="P97" s="1139"/>
      <c r="Q97" s="1139"/>
      <c r="R97" s="1141"/>
      <c r="S97" s="1077"/>
      <c r="T97" s="1077"/>
      <c r="U97" s="1077"/>
      <c r="V97" s="1077"/>
      <c r="W97" s="1077"/>
      <c r="X97" s="1077"/>
      <c r="Y97" s="1077"/>
      <c r="Z97" s="1077"/>
      <c r="AA97" s="1077"/>
      <c r="AB97" s="1078"/>
      <c r="AC97" s="1078"/>
      <c r="AD97" s="1078"/>
      <c r="AE97" s="1078"/>
      <c r="AF97" s="1078"/>
      <c r="AG97" s="1078"/>
      <c r="AH97" s="1078"/>
      <c r="AI97" s="1078"/>
      <c r="AJ97" s="1079"/>
      <c r="AK97" s="16"/>
    </row>
    <row r="98" spans="1:38" s="261" customFormat="1" ht="21" hidden="1" customHeight="1" thickBot="1">
      <c r="A98" s="16"/>
      <c r="B98" s="258"/>
      <c r="C98" s="1196"/>
      <c r="D98" s="1197"/>
      <c r="E98" s="1202"/>
      <c r="F98" s="1203"/>
      <c r="G98" s="1092"/>
      <c r="H98" s="1093"/>
      <c r="I98" s="1093"/>
      <c r="J98" s="1093"/>
      <c r="K98" s="1093"/>
      <c r="L98" s="1093"/>
      <c r="M98" s="1093"/>
      <c r="N98" s="1093"/>
      <c r="O98" s="1093"/>
      <c r="P98" s="1093"/>
      <c r="Q98" s="1093"/>
      <c r="R98" s="1094"/>
      <c r="S98" s="1142"/>
      <c r="T98" s="1142"/>
      <c r="U98" s="1142"/>
      <c r="V98" s="1142"/>
      <c r="W98" s="1142"/>
      <c r="X98" s="1142"/>
      <c r="Y98" s="1142"/>
      <c r="Z98" s="1142"/>
      <c r="AA98" s="1142"/>
      <c r="AB98" s="1143"/>
      <c r="AC98" s="1144"/>
      <c r="AD98" s="1144"/>
      <c r="AE98" s="1144"/>
      <c r="AF98" s="1144"/>
      <c r="AG98" s="1144"/>
      <c r="AH98" s="1144"/>
      <c r="AI98" s="1144"/>
      <c r="AJ98" s="1145"/>
      <c r="AK98" s="16"/>
    </row>
    <row r="99" spans="1:38" s="264" customFormat="1" ht="21" hidden="1" customHeight="1">
      <c r="A99" s="9"/>
      <c r="B99" s="1132"/>
      <c r="C99" s="1133"/>
      <c r="D99" s="1133"/>
      <c r="E99" s="1133"/>
      <c r="F99" s="1133"/>
      <c r="G99" s="1133"/>
      <c r="H99" s="1133"/>
      <c r="I99" s="1133"/>
      <c r="J99" s="1133"/>
      <c r="K99" s="1133"/>
      <c r="L99" s="1133"/>
      <c r="M99" s="1133"/>
      <c r="N99" s="1133"/>
      <c r="O99" s="1133"/>
      <c r="P99" s="1133"/>
      <c r="Q99" s="1133"/>
      <c r="R99" s="1134"/>
      <c r="S99" s="1137" t="s">
        <v>749</v>
      </c>
      <c r="T99" s="1137"/>
      <c r="U99" s="1137"/>
      <c r="V99" s="1137"/>
      <c r="W99" s="1137"/>
      <c r="X99" s="1137"/>
      <c r="Y99" s="1137"/>
      <c r="Z99" s="1137"/>
      <c r="AA99" s="1137"/>
      <c r="AB99" s="1146" t="s">
        <v>750</v>
      </c>
      <c r="AC99" s="1146"/>
      <c r="AD99" s="1146"/>
      <c r="AE99" s="1146"/>
      <c r="AF99" s="1146"/>
      <c r="AG99" s="1146"/>
      <c r="AH99" s="1146"/>
      <c r="AI99" s="1146"/>
      <c r="AJ99" s="1147"/>
      <c r="AK99" s="9"/>
      <c r="AL99" s="230"/>
    </row>
    <row r="100" spans="1:38" s="264" customFormat="1" ht="21" hidden="1" customHeight="1">
      <c r="A100" s="9"/>
      <c r="B100" s="1148" t="s">
        <v>61</v>
      </c>
      <c r="C100" s="430"/>
      <c r="D100" s="430"/>
      <c r="E100" s="430"/>
      <c r="F100" s="430"/>
      <c r="G100" s="430"/>
      <c r="H100" s="430"/>
      <c r="I100" s="430"/>
      <c r="J100" s="430"/>
      <c r="K100" s="430"/>
      <c r="L100" s="1065" t="s">
        <v>162</v>
      </c>
      <c r="M100" s="1066"/>
      <c r="N100" s="1066"/>
      <c r="O100" s="1066"/>
      <c r="P100" s="1066"/>
      <c r="Q100" s="1066"/>
      <c r="R100" s="1067"/>
      <c r="S100" s="1149"/>
      <c r="T100" s="1149"/>
      <c r="U100" s="1149"/>
      <c r="V100" s="1149"/>
      <c r="W100" s="1149"/>
      <c r="X100" s="1149"/>
      <c r="Y100" s="1149"/>
      <c r="Z100" s="1149"/>
      <c r="AA100" s="1149"/>
      <c r="AB100" s="1150"/>
      <c r="AC100" s="1150"/>
      <c r="AD100" s="1150"/>
      <c r="AE100" s="1150"/>
      <c r="AF100" s="1150"/>
      <c r="AG100" s="1150"/>
      <c r="AH100" s="1150"/>
      <c r="AI100" s="1150"/>
      <c r="AJ100" s="1151"/>
      <c r="AK100" s="9"/>
    </row>
    <row r="101" spans="1:38" s="264" customFormat="1" ht="21" hidden="1" customHeight="1">
      <c r="A101" s="9"/>
      <c r="B101" s="429"/>
      <c r="C101" s="430"/>
      <c r="D101" s="430"/>
      <c r="E101" s="430"/>
      <c r="F101" s="430"/>
      <c r="G101" s="430"/>
      <c r="H101" s="430"/>
      <c r="I101" s="430"/>
      <c r="J101" s="430"/>
      <c r="K101" s="430"/>
      <c r="L101" s="1065" t="s">
        <v>163</v>
      </c>
      <c r="M101" s="1066"/>
      <c r="N101" s="1066"/>
      <c r="O101" s="1066"/>
      <c r="P101" s="1066"/>
      <c r="Q101" s="1066"/>
      <c r="R101" s="1067"/>
      <c r="S101" s="1149"/>
      <c r="T101" s="1149"/>
      <c r="U101" s="1149"/>
      <c r="V101" s="1149"/>
      <c r="W101" s="1149"/>
      <c r="X101" s="1149"/>
      <c r="Y101" s="1149"/>
      <c r="Z101" s="1149"/>
      <c r="AA101" s="1149"/>
      <c r="AB101" s="1150"/>
      <c r="AC101" s="1150"/>
      <c r="AD101" s="1150"/>
      <c r="AE101" s="1150"/>
      <c r="AF101" s="1150"/>
      <c r="AG101" s="1150"/>
      <c r="AH101" s="1150"/>
      <c r="AI101" s="1150"/>
      <c r="AJ101" s="1151"/>
      <c r="AK101" s="9"/>
    </row>
    <row r="102" spans="1:38" s="264" customFormat="1" ht="21" hidden="1" customHeight="1">
      <c r="A102" s="9"/>
      <c r="B102" s="1118" t="s">
        <v>53</v>
      </c>
      <c r="C102" s="1119"/>
      <c r="D102" s="1119"/>
      <c r="E102" s="1119"/>
      <c r="F102" s="1119"/>
      <c r="G102" s="1119"/>
      <c r="H102" s="1119"/>
      <c r="I102" s="1119"/>
      <c r="J102" s="1119"/>
      <c r="K102" s="1120"/>
      <c r="L102" s="1065" t="s">
        <v>285</v>
      </c>
      <c r="M102" s="1066"/>
      <c r="N102" s="1066"/>
      <c r="O102" s="1066"/>
      <c r="P102" s="1066"/>
      <c r="Q102" s="1066"/>
      <c r="R102" s="1067"/>
      <c r="S102" s="1068"/>
      <c r="T102" s="1069"/>
      <c r="U102" s="1069"/>
      <c r="V102" s="1069"/>
      <c r="W102" s="1069"/>
      <c r="X102" s="1069"/>
      <c r="Y102" s="1069"/>
      <c r="Z102" s="1069"/>
      <c r="AA102" s="1188"/>
      <c r="AB102" s="1068"/>
      <c r="AC102" s="1069"/>
      <c r="AD102" s="1069"/>
      <c r="AE102" s="1069"/>
      <c r="AF102" s="1069"/>
      <c r="AG102" s="1069"/>
      <c r="AH102" s="1069"/>
      <c r="AI102" s="1069"/>
      <c r="AJ102" s="1070"/>
      <c r="AK102" s="9"/>
    </row>
    <row r="103" spans="1:38" s="264" customFormat="1" ht="21" hidden="1" customHeight="1">
      <c r="A103" s="9"/>
      <c r="B103" s="1117"/>
      <c r="C103" s="1135"/>
      <c r="D103" s="1135"/>
      <c r="E103" s="1135"/>
      <c r="F103" s="1135"/>
      <c r="G103" s="1135"/>
      <c r="H103" s="1135"/>
      <c r="I103" s="1135"/>
      <c r="J103" s="1135"/>
      <c r="K103" s="1136"/>
      <c r="L103" s="1065" t="s">
        <v>383</v>
      </c>
      <c r="M103" s="1066"/>
      <c r="N103" s="1066"/>
      <c r="O103" s="1066"/>
      <c r="P103" s="1066"/>
      <c r="Q103" s="1066"/>
      <c r="R103" s="1067"/>
      <c r="S103" s="1071"/>
      <c r="T103" s="1072"/>
      <c r="U103" s="1072"/>
      <c r="V103" s="1072"/>
      <c r="W103" s="1072"/>
      <c r="X103" s="1072"/>
      <c r="Y103" s="1072"/>
      <c r="Z103" s="1072"/>
      <c r="AA103" s="1073"/>
      <c r="AB103" s="1071"/>
      <c r="AC103" s="1072"/>
      <c r="AD103" s="1072"/>
      <c r="AE103" s="1072"/>
      <c r="AF103" s="1072"/>
      <c r="AG103" s="1072"/>
      <c r="AH103" s="1072"/>
      <c r="AI103" s="1072"/>
      <c r="AJ103" s="1187"/>
      <c r="AK103" s="9"/>
    </row>
    <row r="104" spans="1:38" s="264" customFormat="1" ht="21" hidden="1" customHeight="1">
      <c r="A104" s="9"/>
      <c r="B104" s="1117"/>
      <c r="C104" s="1135"/>
      <c r="D104" s="1135"/>
      <c r="E104" s="1135"/>
      <c r="F104" s="1135"/>
      <c r="G104" s="1135"/>
      <c r="H104" s="1135"/>
      <c r="I104" s="1135"/>
      <c r="J104" s="1135"/>
      <c r="K104" s="1136"/>
      <c r="L104" s="1065" t="s">
        <v>236</v>
      </c>
      <c r="M104" s="1066"/>
      <c r="N104" s="1066"/>
      <c r="O104" s="1066"/>
      <c r="P104" s="1066"/>
      <c r="Q104" s="1066"/>
      <c r="R104" s="1067"/>
      <c r="S104" s="448"/>
      <c r="T104" s="449"/>
      <c r="U104" s="449"/>
      <c r="V104" s="449"/>
      <c r="W104" s="449"/>
      <c r="X104" s="449"/>
      <c r="Y104" s="449"/>
      <c r="Z104" s="449"/>
      <c r="AA104" s="495"/>
      <c r="AB104" s="448"/>
      <c r="AC104" s="449"/>
      <c r="AD104" s="449"/>
      <c r="AE104" s="449"/>
      <c r="AF104" s="449"/>
      <c r="AG104" s="449"/>
      <c r="AH104" s="449"/>
      <c r="AI104" s="449"/>
      <c r="AJ104" s="619"/>
      <c r="AK104" s="9"/>
    </row>
    <row r="105" spans="1:38" s="264" customFormat="1" ht="21" hidden="1" customHeight="1">
      <c r="A105" s="9"/>
      <c r="B105" s="1117"/>
      <c r="C105" s="1135"/>
      <c r="D105" s="1135"/>
      <c r="E105" s="1135"/>
      <c r="F105" s="1135"/>
      <c r="G105" s="1135"/>
      <c r="H105" s="1135"/>
      <c r="I105" s="1135"/>
      <c r="J105" s="1135"/>
      <c r="K105" s="1136"/>
      <c r="L105" s="1065" t="s">
        <v>237</v>
      </c>
      <c r="M105" s="1066"/>
      <c r="N105" s="1066"/>
      <c r="O105" s="1066"/>
      <c r="P105" s="1066"/>
      <c r="Q105" s="1066"/>
      <c r="R105" s="1067"/>
      <c r="S105" s="448"/>
      <c r="T105" s="449"/>
      <c r="U105" s="449"/>
      <c r="V105" s="449"/>
      <c r="W105" s="449"/>
      <c r="X105" s="449"/>
      <c r="Y105" s="449"/>
      <c r="Z105" s="449"/>
      <c r="AA105" s="495"/>
      <c r="AB105" s="448"/>
      <c r="AC105" s="449"/>
      <c r="AD105" s="449"/>
      <c r="AE105" s="449"/>
      <c r="AF105" s="449"/>
      <c r="AG105" s="449"/>
      <c r="AH105" s="449"/>
      <c r="AI105" s="449"/>
      <c r="AJ105" s="619"/>
      <c r="AK105" s="9"/>
    </row>
    <row r="106" spans="1:38" s="264" customFormat="1" ht="21" hidden="1" customHeight="1">
      <c r="A106" s="9"/>
      <c r="B106" s="1117"/>
      <c r="C106" s="1135"/>
      <c r="D106" s="1135"/>
      <c r="E106" s="1135"/>
      <c r="F106" s="1135"/>
      <c r="G106" s="1135"/>
      <c r="H106" s="1135"/>
      <c r="I106" s="1135"/>
      <c r="J106" s="1135"/>
      <c r="K106" s="1136"/>
      <c r="L106" s="1065" t="s">
        <v>83</v>
      </c>
      <c r="M106" s="1066"/>
      <c r="N106" s="1066"/>
      <c r="O106" s="1066"/>
      <c r="P106" s="1066"/>
      <c r="Q106" s="1066"/>
      <c r="R106" s="1067"/>
      <c r="S106" s="448"/>
      <c r="T106" s="449"/>
      <c r="U106" s="449"/>
      <c r="V106" s="449"/>
      <c r="W106" s="449"/>
      <c r="X106" s="449"/>
      <c r="Y106" s="449"/>
      <c r="Z106" s="449"/>
      <c r="AA106" s="495"/>
      <c r="AB106" s="448"/>
      <c r="AC106" s="449"/>
      <c r="AD106" s="449"/>
      <c r="AE106" s="449"/>
      <c r="AF106" s="449"/>
      <c r="AG106" s="449"/>
      <c r="AH106" s="449"/>
      <c r="AI106" s="449"/>
      <c r="AJ106" s="619"/>
      <c r="AK106" s="9"/>
    </row>
    <row r="107" spans="1:38" s="264" customFormat="1" ht="21" hidden="1" customHeight="1">
      <c r="A107" s="9"/>
      <c r="B107" s="1117"/>
      <c r="C107" s="1135"/>
      <c r="D107" s="1135"/>
      <c r="E107" s="1135"/>
      <c r="F107" s="1135"/>
      <c r="G107" s="1135"/>
      <c r="H107" s="1135"/>
      <c r="I107" s="1135"/>
      <c r="J107" s="1135"/>
      <c r="K107" s="1136"/>
      <c r="L107" s="1065" t="s">
        <v>395</v>
      </c>
      <c r="M107" s="1066"/>
      <c r="N107" s="1066"/>
      <c r="O107" s="1066"/>
      <c r="P107" s="1066"/>
      <c r="Q107" s="1066"/>
      <c r="R107" s="1067"/>
      <c r="S107" s="448"/>
      <c r="T107" s="449"/>
      <c r="U107" s="449"/>
      <c r="V107" s="449"/>
      <c r="W107" s="449"/>
      <c r="X107" s="449"/>
      <c r="Y107" s="449"/>
      <c r="Z107" s="449"/>
      <c r="AA107" s="495"/>
      <c r="AB107" s="448"/>
      <c r="AC107" s="449"/>
      <c r="AD107" s="449"/>
      <c r="AE107" s="449"/>
      <c r="AF107" s="449"/>
      <c r="AG107" s="449"/>
      <c r="AH107" s="449"/>
      <c r="AI107" s="449"/>
      <c r="AJ107" s="619"/>
      <c r="AK107" s="9"/>
    </row>
    <row r="108" spans="1:38" s="264" customFormat="1" ht="21" hidden="1" customHeight="1">
      <c r="A108" s="9"/>
      <c r="B108" s="1121"/>
      <c r="C108" s="1122"/>
      <c r="D108" s="1122"/>
      <c r="E108" s="1122"/>
      <c r="F108" s="1122"/>
      <c r="G108" s="1122"/>
      <c r="H108" s="1122"/>
      <c r="I108" s="1122"/>
      <c r="J108" s="1122"/>
      <c r="K108" s="1123"/>
      <c r="L108" s="1065" t="s">
        <v>306</v>
      </c>
      <c r="M108" s="1066"/>
      <c r="N108" s="1066"/>
      <c r="O108" s="1066"/>
      <c r="P108" s="1066"/>
      <c r="Q108" s="1066"/>
      <c r="R108" s="1067"/>
      <c r="S108" s="448"/>
      <c r="T108" s="449"/>
      <c r="U108" s="449"/>
      <c r="V108" s="449"/>
      <c r="W108" s="449"/>
      <c r="X108" s="449"/>
      <c r="Y108" s="449"/>
      <c r="Z108" s="449"/>
      <c r="AA108" s="495"/>
      <c r="AB108" s="448"/>
      <c r="AC108" s="449"/>
      <c r="AD108" s="449"/>
      <c r="AE108" s="449"/>
      <c r="AF108" s="449"/>
      <c r="AG108" s="449"/>
      <c r="AH108" s="449"/>
      <c r="AI108" s="449"/>
      <c r="AJ108" s="619"/>
      <c r="AK108" s="9"/>
    </row>
    <row r="109" spans="1:38" s="264" customFormat="1" ht="21" hidden="1" customHeight="1">
      <c r="A109" s="9"/>
      <c r="B109" s="1118" t="s">
        <v>425</v>
      </c>
      <c r="C109" s="1119"/>
      <c r="D109" s="1119"/>
      <c r="E109" s="1119"/>
      <c r="F109" s="1119"/>
      <c r="G109" s="1119"/>
      <c r="H109" s="1119"/>
      <c r="I109" s="1119"/>
      <c r="J109" s="1119"/>
      <c r="K109" s="1120"/>
      <c r="L109" s="1124"/>
      <c r="M109" s="1125"/>
      <c r="N109" s="1125"/>
      <c r="O109" s="1125"/>
      <c r="P109" s="1125"/>
      <c r="Q109" s="1125"/>
      <c r="R109" s="1126"/>
      <c r="S109" s="1074"/>
      <c r="T109" s="1074"/>
      <c r="U109" s="1074"/>
      <c r="V109" s="1074"/>
      <c r="W109" s="1074"/>
      <c r="X109" s="1074"/>
      <c r="Y109" s="1074"/>
      <c r="Z109" s="1074"/>
      <c r="AA109" s="1074"/>
      <c r="AB109" s="1075"/>
      <c r="AC109" s="1075"/>
      <c r="AD109" s="1075"/>
      <c r="AE109" s="1075"/>
      <c r="AF109" s="1075"/>
      <c r="AG109" s="1075"/>
      <c r="AH109" s="1075"/>
      <c r="AI109" s="1075"/>
      <c r="AJ109" s="1076"/>
      <c r="AK109" s="9"/>
    </row>
    <row r="110" spans="1:38" s="264" customFormat="1" ht="21" hidden="1" customHeight="1">
      <c r="A110" s="9"/>
      <c r="B110" s="1121"/>
      <c r="C110" s="1122"/>
      <c r="D110" s="1122"/>
      <c r="E110" s="1122"/>
      <c r="F110" s="1122"/>
      <c r="G110" s="1122"/>
      <c r="H110" s="1122"/>
      <c r="I110" s="1122"/>
      <c r="J110" s="1122"/>
      <c r="K110" s="1123"/>
      <c r="L110" s="1152"/>
      <c r="M110" s="1152"/>
      <c r="N110" s="1152"/>
      <c r="O110" s="1152"/>
      <c r="P110" s="1152"/>
      <c r="Q110" s="1152"/>
      <c r="R110" s="1152"/>
      <c r="S110" s="1074"/>
      <c r="T110" s="1074"/>
      <c r="U110" s="1074"/>
      <c r="V110" s="1074"/>
      <c r="W110" s="1074"/>
      <c r="X110" s="1074"/>
      <c r="Y110" s="1074"/>
      <c r="Z110" s="1074"/>
      <c r="AA110" s="1074"/>
      <c r="AB110" s="1075"/>
      <c r="AC110" s="1075"/>
      <c r="AD110" s="1075"/>
      <c r="AE110" s="1075"/>
      <c r="AF110" s="1075"/>
      <c r="AG110" s="1075"/>
      <c r="AH110" s="1075"/>
      <c r="AI110" s="1075"/>
      <c r="AJ110" s="1076"/>
      <c r="AK110" s="9"/>
      <c r="AL110" s="17"/>
    </row>
    <row r="111" spans="1:38" s="17" customFormat="1" ht="21" hidden="1" customHeight="1">
      <c r="B111" s="1127" t="s">
        <v>426</v>
      </c>
      <c r="C111" s="1128"/>
      <c r="D111" s="1128"/>
      <c r="E111" s="1128"/>
      <c r="F111" s="1128"/>
      <c r="G111" s="1128"/>
      <c r="H111" s="1128"/>
      <c r="I111" s="1128"/>
      <c r="J111" s="1128"/>
      <c r="K111" s="1128"/>
      <c r="L111" s="1128"/>
      <c r="M111" s="1128"/>
      <c r="N111" s="1128"/>
      <c r="O111" s="1128"/>
      <c r="P111" s="1128"/>
      <c r="Q111" s="1128"/>
      <c r="R111" s="1129"/>
      <c r="S111" s="1102" t="str">
        <f>IF(SUM(S112:AA119)=0,"",SUM(S112:AA119))</f>
        <v/>
      </c>
      <c r="T111" s="1102"/>
      <c r="U111" s="1102"/>
      <c r="V111" s="1102"/>
      <c r="W111" s="1102"/>
      <c r="X111" s="1102"/>
      <c r="Y111" s="1102"/>
      <c r="Z111" s="1102"/>
      <c r="AA111" s="1102"/>
      <c r="AB111" s="1102" t="str">
        <f>IF(SUM(AB112:AJ119)=0,"",SUM(AB112:AJ119))</f>
        <v/>
      </c>
      <c r="AC111" s="1102"/>
      <c r="AD111" s="1102"/>
      <c r="AE111" s="1102"/>
      <c r="AF111" s="1102"/>
      <c r="AG111" s="1102"/>
      <c r="AH111" s="1102"/>
      <c r="AI111" s="1102"/>
      <c r="AJ111" s="1103"/>
    </row>
    <row r="112" spans="1:38" s="264" customFormat="1" ht="21" hidden="1" customHeight="1">
      <c r="A112" s="9"/>
      <c r="B112" s="259"/>
      <c r="C112" s="1065" t="s">
        <v>165</v>
      </c>
      <c r="D112" s="1066"/>
      <c r="E112" s="1066"/>
      <c r="F112" s="1066"/>
      <c r="G112" s="1066"/>
      <c r="H112" s="1066"/>
      <c r="I112" s="1066"/>
      <c r="J112" s="1066"/>
      <c r="K112" s="1066"/>
      <c r="L112" s="1066"/>
      <c r="M112" s="1066"/>
      <c r="N112" s="1066"/>
      <c r="O112" s="1066"/>
      <c r="P112" s="1066"/>
      <c r="Q112" s="1066"/>
      <c r="R112" s="1067"/>
      <c r="S112" s="1074"/>
      <c r="T112" s="1074"/>
      <c r="U112" s="1074"/>
      <c r="V112" s="1074"/>
      <c r="W112" s="1074"/>
      <c r="X112" s="1074"/>
      <c r="Y112" s="1074"/>
      <c r="Z112" s="1074"/>
      <c r="AA112" s="1074"/>
      <c r="AB112" s="1075"/>
      <c r="AC112" s="1075"/>
      <c r="AD112" s="1075"/>
      <c r="AE112" s="1075"/>
      <c r="AF112" s="1075"/>
      <c r="AG112" s="1075"/>
      <c r="AH112" s="1075"/>
      <c r="AI112" s="1075"/>
      <c r="AJ112" s="1076"/>
      <c r="AK112" s="9"/>
    </row>
    <row r="113" spans="1:43" s="261" customFormat="1" ht="21" hidden="1" customHeight="1">
      <c r="A113" s="16"/>
      <c r="B113" s="259"/>
      <c r="C113" s="1192" t="s">
        <v>261</v>
      </c>
      <c r="D113" s="1193"/>
      <c r="E113" s="1204" t="s">
        <v>430</v>
      </c>
      <c r="F113" s="1205"/>
      <c r="G113" s="1205"/>
      <c r="H113" s="1205"/>
      <c r="I113" s="1205"/>
      <c r="J113" s="1205"/>
      <c r="K113" s="1205"/>
      <c r="L113" s="1205"/>
      <c r="M113" s="1205"/>
      <c r="N113" s="1205"/>
      <c r="O113" s="1205"/>
      <c r="P113" s="1205"/>
      <c r="Q113" s="1205"/>
      <c r="R113" s="1206"/>
      <c r="S113" s="1089"/>
      <c r="T113" s="1089"/>
      <c r="U113" s="1089"/>
      <c r="V113" s="1089"/>
      <c r="W113" s="1089"/>
      <c r="X113" s="1089"/>
      <c r="Y113" s="1089"/>
      <c r="Z113" s="1089"/>
      <c r="AA113" s="1089"/>
      <c r="AB113" s="1090"/>
      <c r="AC113" s="1090"/>
      <c r="AD113" s="1090"/>
      <c r="AE113" s="1090"/>
      <c r="AF113" s="1090"/>
      <c r="AG113" s="1090"/>
      <c r="AH113" s="1090"/>
      <c r="AI113" s="1090"/>
      <c r="AJ113" s="1091"/>
      <c r="AK113" s="16"/>
    </row>
    <row r="114" spans="1:43" s="261" customFormat="1" ht="21" hidden="1" customHeight="1">
      <c r="A114" s="16"/>
      <c r="B114" s="259"/>
      <c r="C114" s="1194"/>
      <c r="D114" s="1195"/>
      <c r="E114" s="1198" t="s">
        <v>431</v>
      </c>
      <c r="F114" s="1199"/>
      <c r="G114" s="1138"/>
      <c r="H114" s="1139"/>
      <c r="I114" s="1139"/>
      <c r="J114" s="1139"/>
      <c r="K114" s="1139"/>
      <c r="L114" s="1139"/>
      <c r="M114" s="1139"/>
      <c r="N114" s="1139"/>
      <c r="O114" s="1139"/>
      <c r="P114" s="1139"/>
      <c r="Q114" s="1139"/>
      <c r="R114" s="1141"/>
      <c r="S114" s="1077"/>
      <c r="T114" s="1077"/>
      <c r="U114" s="1077"/>
      <c r="V114" s="1077"/>
      <c r="W114" s="1077"/>
      <c r="X114" s="1077"/>
      <c r="Y114" s="1077"/>
      <c r="Z114" s="1077"/>
      <c r="AA114" s="1077"/>
      <c r="AB114" s="1078"/>
      <c r="AC114" s="1078"/>
      <c r="AD114" s="1078"/>
      <c r="AE114" s="1078"/>
      <c r="AF114" s="1078"/>
      <c r="AG114" s="1078"/>
      <c r="AH114" s="1078"/>
      <c r="AI114" s="1078"/>
      <c r="AJ114" s="1079"/>
      <c r="AK114" s="16"/>
    </row>
    <row r="115" spans="1:43" s="261" customFormat="1" ht="21" hidden="1" customHeight="1">
      <c r="A115" s="16"/>
      <c r="B115" s="259"/>
      <c r="C115" s="1194"/>
      <c r="D115" s="1195"/>
      <c r="E115" s="1200"/>
      <c r="F115" s="1201"/>
      <c r="G115" s="1138"/>
      <c r="H115" s="1139"/>
      <c r="I115" s="1139"/>
      <c r="J115" s="1139"/>
      <c r="K115" s="1139"/>
      <c r="L115" s="1139"/>
      <c r="M115" s="1139"/>
      <c r="N115" s="1139"/>
      <c r="O115" s="1139"/>
      <c r="P115" s="1139"/>
      <c r="Q115" s="1139"/>
      <c r="R115" s="1141"/>
      <c r="S115" s="1077"/>
      <c r="T115" s="1077"/>
      <c r="U115" s="1077"/>
      <c r="V115" s="1077"/>
      <c r="W115" s="1077"/>
      <c r="X115" s="1077"/>
      <c r="Y115" s="1077"/>
      <c r="Z115" s="1077"/>
      <c r="AA115" s="1077"/>
      <c r="AB115" s="1078"/>
      <c r="AC115" s="1078"/>
      <c r="AD115" s="1078"/>
      <c r="AE115" s="1078"/>
      <c r="AF115" s="1078"/>
      <c r="AG115" s="1078"/>
      <c r="AH115" s="1078"/>
      <c r="AI115" s="1078"/>
      <c r="AJ115" s="1079"/>
      <c r="AK115" s="16"/>
    </row>
    <row r="116" spans="1:43" s="261" customFormat="1" ht="21" hidden="1" customHeight="1">
      <c r="A116" s="16"/>
      <c r="B116" s="259"/>
      <c r="C116" s="1194"/>
      <c r="D116" s="1195"/>
      <c r="E116" s="1200"/>
      <c r="F116" s="1201"/>
      <c r="G116" s="1138"/>
      <c r="H116" s="1139"/>
      <c r="I116" s="1139"/>
      <c r="J116" s="1139"/>
      <c r="K116" s="1139"/>
      <c r="L116" s="1139"/>
      <c r="M116" s="1139"/>
      <c r="N116" s="1139"/>
      <c r="O116" s="1139"/>
      <c r="P116" s="1139"/>
      <c r="Q116" s="1139"/>
      <c r="R116" s="1141"/>
      <c r="S116" s="1077"/>
      <c r="T116" s="1077"/>
      <c r="U116" s="1077"/>
      <c r="V116" s="1077"/>
      <c r="W116" s="1077"/>
      <c r="X116" s="1077"/>
      <c r="Y116" s="1077"/>
      <c r="Z116" s="1077"/>
      <c r="AA116" s="1077"/>
      <c r="AB116" s="1078"/>
      <c r="AC116" s="1078"/>
      <c r="AD116" s="1078"/>
      <c r="AE116" s="1078"/>
      <c r="AF116" s="1078"/>
      <c r="AG116" s="1078"/>
      <c r="AH116" s="1078"/>
      <c r="AI116" s="1078"/>
      <c r="AJ116" s="1079"/>
      <c r="AK116" s="16"/>
    </row>
    <row r="117" spans="1:43" s="261" customFormat="1" ht="21" hidden="1" customHeight="1">
      <c r="A117" s="16"/>
      <c r="B117" s="259"/>
      <c r="C117" s="1194"/>
      <c r="D117" s="1195"/>
      <c r="E117" s="1200"/>
      <c r="F117" s="1201"/>
      <c r="G117" s="1138"/>
      <c r="H117" s="1139"/>
      <c r="I117" s="1139"/>
      <c r="J117" s="1139"/>
      <c r="K117" s="1139"/>
      <c r="L117" s="1139"/>
      <c r="M117" s="1139"/>
      <c r="N117" s="1139"/>
      <c r="O117" s="1139"/>
      <c r="P117" s="1139"/>
      <c r="Q117" s="1139"/>
      <c r="R117" s="1141"/>
      <c r="S117" s="1077"/>
      <c r="T117" s="1077"/>
      <c r="U117" s="1077"/>
      <c r="V117" s="1077"/>
      <c r="W117" s="1077"/>
      <c r="X117" s="1077"/>
      <c r="Y117" s="1077"/>
      <c r="Z117" s="1077"/>
      <c r="AA117" s="1077"/>
      <c r="AB117" s="1078"/>
      <c r="AC117" s="1078"/>
      <c r="AD117" s="1078"/>
      <c r="AE117" s="1078"/>
      <c r="AF117" s="1078"/>
      <c r="AG117" s="1078"/>
      <c r="AH117" s="1078"/>
      <c r="AI117" s="1078"/>
      <c r="AJ117" s="1079"/>
      <c r="AK117" s="16"/>
    </row>
    <row r="118" spans="1:43" s="261" customFormat="1" ht="21" hidden="1" customHeight="1">
      <c r="A118" s="16"/>
      <c r="B118" s="259"/>
      <c r="C118" s="1194"/>
      <c r="D118" s="1195"/>
      <c r="E118" s="1200"/>
      <c r="F118" s="1201"/>
      <c r="G118" s="1138"/>
      <c r="H118" s="1139"/>
      <c r="I118" s="1139"/>
      <c r="J118" s="1139"/>
      <c r="K118" s="1139"/>
      <c r="L118" s="1139"/>
      <c r="M118" s="1139"/>
      <c r="N118" s="1139"/>
      <c r="O118" s="1139"/>
      <c r="P118" s="1139"/>
      <c r="Q118" s="1139"/>
      <c r="R118" s="1141"/>
      <c r="S118" s="1077"/>
      <c r="T118" s="1077"/>
      <c r="U118" s="1077"/>
      <c r="V118" s="1077"/>
      <c r="W118" s="1077"/>
      <c r="X118" s="1077"/>
      <c r="Y118" s="1077"/>
      <c r="Z118" s="1077"/>
      <c r="AA118" s="1077"/>
      <c r="AB118" s="1078"/>
      <c r="AC118" s="1078"/>
      <c r="AD118" s="1078"/>
      <c r="AE118" s="1078"/>
      <c r="AF118" s="1078"/>
      <c r="AG118" s="1078"/>
      <c r="AH118" s="1078"/>
      <c r="AI118" s="1078"/>
      <c r="AJ118" s="1079"/>
      <c r="AK118" s="16"/>
    </row>
    <row r="119" spans="1:43" s="261" customFormat="1" ht="21" hidden="1" customHeight="1" thickBot="1">
      <c r="A119" s="16"/>
      <c r="B119" s="258"/>
      <c r="C119" s="1196"/>
      <c r="D119" s="1197"/>
      <c r="E119" s="1202"/>
      <c r="F119" s="1203"/>
      <c r="G119" s="1092"/>
      <c r="H119" s="1093"/>
      <c r="I119" s="1093"/>
      <c r="J119" s="1093"/>
      <c r="K119" s="1093"/>
      <c r="L119" s="1093"/>
      <c r="M119" s="1093"/>
      <c r="N119" s="1093"/>
      <c r="O119" s="1093"/>
      <c r="P119" s="1093"/>
      <c r="Q119" s="1093"/>
      <c r="R119" s="1094"/>
      <c r="S119" s="1142"/>
      <c r="T119" s="1142"/>
      <c r="U119" s="1142"/>
      <c r="V119" s="1142"/>
      <c r="W119" s="1142"/>
      <c r="X119" s="1142"/>
      <c r="Y119" s="1142"/>
      <c r="Z119" s="1142"/>
      <c r="AA119" s="1142"/>
      <c r="AB119" s="1143"/>
      <c r="AC119" s="1144"/>
      <c r="AD119" s="1144"/>
      <c r="AE119" s="1144"/>
      <c r="AF119" s="1144"/>
      <c r="AG119" s="1144"/>
      <c r="AH119" s="1144"/>
      <c r="AI119" s="1144"/>
      <c r="AJ119" s="1145"/>
      <c r="AK119" s="16"/>
    </row>
    <row r="120" spans="1:43" s="7" customFormat="1" ht="36" customHeight="1" thickBot="1">
      <c r="A120" s="16"/>
      <c r="B120" s="1086" t="s">
        <v>601</v>
      </c>
      <c r="C120" s="1087"/>
      <c r="D120" s="1087"/>
      <c r="E120" s="1087"/>
      <c r="F120" s="1087"/>
      <c r="G120" s="1087"/>
      <c r="H120" s="1087"/>
      <c r="I120" s="1087"/>
      <c r="J120" s="1087"/>
      <c r="K120" s="1087"/>
      <c r="L120" s="1087"/>
      <c r="M120" s="1087"/>
      <c r="N120" s="1087"/>
      <c r="O120" s="1087"/>
      <c r="P120" s="1087"/>
      <c r="Q120" s="1087"/>
      <c r="R120" s="1087"/>
      <c r="S120" s="1087"/>
      <c r="T120" s="1087"/>
      <c r="U120" s="1087"/>
      <c r="V120" s="1087"/>
      <c r="W120" s="1087"/>
      <c r="X120" s="1087"/>
      <c r="Y120" s="1087"/>
      <c r="Z120" s="1087"/>
      <c r="AA120" s="1087"/>
      <c r="AB120" s="1087"/>
      <c r="AC120" s="1087"/>
      <c r="AD120" s="1087"/>
      <c r="AE120" s="1087"/>
      <c r="AF120" s="1087"/>
      <c r="AG120" s="1087"/>
      <c r="AH120" s="1087"/>
      <c r="AI120" s="1087"/>
      <c r="AJ120" s="1088"/>
      <c r="AK120" s="16"/>
    </row>
    <row r="121" spans="1:43" s="7" customFormat="1" ht="21" customHeight="1">
      <c r="A121" s="16"/>
      <c r="B121" s="9"/>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9"/>
      <c r="AL121" s="23"/>
      <c r="AM121" s="24"/>
    </row>
    <row r="122" spans="1:43" ht="21" customHeight="1" thickBot="1">
      <c r="B122" s="1080" t="s">
        <v>346</v>
      </c>
      <c r="C122" s="1081"/>
      <c r="D122" s="1081"/>
      <c r="E122" s="1081"/>
      <c r="F122" s="1081"/>
      <c r="G122" s="1081"/>
      <c r="H122" s="1081"/>
      <c r="I122" s="1081"/>
      <c r="J122" s="1081"/>
      <c r="K122" s="1081"/>
      <c r="L122" s="1081"/>
      <c r="M122" s="1081"/>
      <c r="N122" s="1081"/>
      <c r="O122" s="1081"/>
    </row>
    <row r="123" spans="1:43" ht="33.75" customHeight="1">
      <c r="B123" s="1082" t="s">
        <v>165</v>
      </c>
      <c r="C123" s="932"/>
      <c r="D123" s="932"/>
      <c r="E123" s="932"/>
      <c r="F123" s="932"/>
      <c r="G123" s="932"/>
      <c r="H123" s="932"/>
      <c r="I123" s="932"/>
      <c r="J123" s="932"/>
      <c r="K123" s="932"/>
      <c r="L123" s="932"/>
      <c r="M123" s="932"/>
      <c r="N123" s="932"/>
      <c r="O123" s="932"/>
      <c r="P123" s="1083" t="s">
        <v>943</v>
      </c>
      <c r="Q123" s="1084"/>
      <c r="R123" s="1084"/>
      <c r="S123" s="1084"/>
      <c r="T123" s="1084"/>
      <c r="U123" s="1084"/>
      <c r="V123" s="1084"/>
      <c r="W123" s="1084"/>
      <c r="X123" s="1084"/>
      <c r="Y123" s="1084"/>
      <c r="Z123" s="1084"/>
      <c r="AA123" s="1084"/>
      <c r="AB123" s="1084"/>
      <c r="AC123" s="1084"/>
      <c r="AD123" s="1084"/>
      <c r="AE123" s="1084"/>
      <c r="AF123" s="1084"/>
      <c r="AG123" s="1084"/>
      <c r="AH123" s="1084"/>
      <c r="AI123" s="1084"/>
      <c r="AJ123" s="1085"/>
      <c r="AL123" s="347" t="str">
        <f>IF(P123="","未記入","")</f>
        <v/>
      </c>
      <c r="AM123" s="347"/>
      <c r="AN123" s="347"/>
      <c r="AO123" s="347"/>
    </row>
    <row r="124" spans="1:43" ht="21" customHeight="1">
      <c r="B124" s="1097" t="s">
        <v>66</v>
      </c>
      <c r="C124" s="934"/>
      <c r="D124" s="934"/>
      <c r="E124" s="934"/>
      <c r="F124" s="934"/>
      <c r="G124" s="934"/>
      <c r="H124" s="934"/>
      <c r="I124" s="934"/>
      <c r="J124" s="934"/>
      <c r="K124" s="934"/>
      <c r="L124" s="934"/>
      <c r="M124" s="934"/>
      <c r="N124" s="934"/>
      <c r="O124" s="1098"/>
      <c r="P124" s="1065" t="s">
        <v>294</v>
      </c>
      <c r="Q124" s="1066"/>
      <c r="R124" s="1066"/>
      <c r="S124" s="1066"/>
      <c r="T124" s="1066"/>
      <c r="U124" s="1066"/>
      <c r="V124" s="988"/>
      <c r="W124" s="988"/>
      <c r="X124" s="988"/>
      <c r="Y124" s="29" t="s">
        <v>375</v>
      </c>
      <c r="Z124" s="28"/>
      <c r="AA124" s="29"/>
      <c r="AB124" s="29"/>
      <c r="AC124" s="29"/>
      <c r="AD124" s="29"/>
      <c r="AE124" s="29"/>
      <c r="AF124" s="29"/>
      <c r="AG124" s="29"/>
      <c r="AH124" s="29"/>
      <c r="AI124" s="29"/>
      <c r="AJ124" s="30"/>
      <c r="AL124" s="347" t="str">
        <f>IF(COUNTIF(L25:R110,"*敷金*"),IF(V124="","未記入",""),"")</f>
        <v/>
      </c>
      <c r="AM124" s="347"/>
      <c r="AN124" s="347"/>
      <c r="AO124" s="347"/>
    </row>
    <row r="125" spans="1:43" s="7" customFormat="1" ht="21" customHeight="1">
      <c r="A125" s="16"/>
      <c r="B125" s="991"/>
      <c r="C125" s="992"/>
      <c r="D125" s="992"/>
      <c r="E125" s="992"/>
      <c r="F125" s="992"/>
      <c r="G125" s="992"/>
      <c r="H125" s="992"/>
      <c r="I125" s="992"/>
      <c r="J125" s="992"/>
      <c r="K125" s="992"/>
      <c r="L125" s="992"/>
      <c r="M125" s="992"/>
      <c r="N125" s="992"/>
      <c r="O125" s="993"/>
      <c r="P125" s="1043" t="s">
        <v>248</v>
      </c>
      <c r="Q125" s="1043"/>
      <c r="R125" s="1043"/>
      <c r="S125" s="1043"/>
      <c r="T125" s="1043"/>
      <c r="U125" s="1043"/>
      <c r="V125" s="1043"/>
      <c r="W125" s="1043"/>
      <c r="X125" s="1043"/>
      <c r="Y125" s="1138"/>
      <c r="Z125" s="1139"/>
      <c r="AA125" s="1139"/>
      <c r="AB125" s="1139"/>
      <c r="AC125" s="1139"/>
      <c r="AD125" s="1139"/>
      <c r="AE125" s="1139"/>
      <c r="AF125" s="1139"/>
      <c r="AG125" s="1139"/>
      <c r="AH125" s="1139"/>
      <c r="AI125" s="1139"/>
      <c r="AJ125" s="1140"/>
      <c r="AK125" s="16"/>
      <c r="AL125" s="347" t="str">
        <f>IF(COUNTIF(L25:R110,"*敷金*"),IF(Y125="","未記入",""),"")</f>
        <v/>
      </c>
      <c r="AM125" s="347"/>
      <c r="AN125" s="347"/>
      <c r="AO125" s="347"/>
    </row>
    <row r="126" spans="1:43" s="7" customFormat="1" ht="33.75" customHeight="1">
      <c r="A126" s="16"/>
      <c r="B126" s="1116" t="s">
        <v>164</v>
      </c>
      <c r="C126" s="1066"/>
      <c r="D126" s="1066"/>
      <c r="E126" s="1066"/>
      <c r="F126" s="1066"/>
      <c r="G126" s="1066"/>
      <c r="H126" s="1066"/>
      <c r="I126" s="1066"/>
      <c r="J126" s="1066"/>
      <c r="K126" s="1066"/>
      <c r="L126" s="1066"/>
      <c r="M126" s="1066"/>
      <c r="N126" s="1066"/>
      <c r="O126" s="1066"/>
      <c r="P126" s="1169" t="s">
        <v>944</v>
      </c>
      <c r="Q126" s="1170"/>
      <c r="R126" s="1170"/>
      <c r="S126" s="1170"/>
      <c r="T126" s="1170"/>
      <c r="U126" s="1170"/>
      <c r="V126" s="1170"/>
      <c r="W126" s="1170"/>
      <c r="X126" s="1170"/>
      <c r="Y126" s="1170"/>
      <c r="Z126" s="1170"/>
      <c r="AA126" s="1170"/>
      <c r="AB126" s="1170"/>
      <c r="AC126" s="1170"/>
      <c r="AD126" s="1170"/>
      <c r="AE126" s="1170"/>
      <c r="AF126" s="1170"/>
      <c r="AG126" s="1170"/>
      <c r="AH126" s="1170"/>
      <c r="AI126" s="1170"/>
      <c r="AJ126" s="1185"/>
      <c r="AK126" s="16"/>
      <c r="AL126" s="347" t="str">
        <f>IF(COUNTIF(L25:R110,"*前払金*"),IF(P126="","未記入",""),"")</f>
        <v/>
      </c>
      <c r="AM126" s="347"/>
      <c r="AN126" s="347"/>
      <c r="AO126" s="347"/>
    </row>
    <row r="127" spans="1:43" ht="21" customHeight="1">
      <c r="B127" s="1167" t="str">
        <f>IF(G30="","",G30)</f>
        <v>食費</v>
      </c>
      <c r="C127" s="1168"/>
      <c r="D127" s="1168"/>
      <c r="E127" s="1168"/>
      <c r="F127" s="1168"/>
      <c r="G127" s="1168"/>
      <c r="H127" s="1168"/>
      <c r="I127" s="1168"/>
      <c r="J127" s="1168"/>
      <c r="K127" s="1168"/>
      <c r="L127" s="1168"/>
      <c r="M127" s="1168"/>
      <c r="N127" s="1168"/>
      <c r="O127" s="1168"/>
      <c r="P127" s="833" t="s">
        <v>945</v>
      </c>
      <c r="Q127" s="834"/>
      <c r="R127" s="834"/>
      <c r="S127" s="834"/>
      <c r="T127" s="834"/>
      <c r="U127" s="834"/>
      <c r="V127" s="834"/>
      <c r="W127" s="834"/>
      <c r="X127" s="834"/>
      <c r="Y127" s="834"/>
      <c r="Z127" s="834"/>
      <c r="AA127" s="834"/>
      <c r="AB127" s="834"/>
      <c r="AC127" s="834"/>
      <c r="AD127" s="834"/>
      <c r="AE127" s="834"/>
      <c r="AF127" s="834"/>
      <c r="AG127" s="834"/>
      <c r="AH127" s="834"/>
      <c r="AI127" s="834"/>
      <c r="AJ127" s="835"/>
      <c r="AL127" s="347" t="str">
        <f>IF(B127="","",IF(P127="","未記入",""))</f>
        <v/>
      </c>
      <c r="AM127" s="347"/>
      <c r="AN127" s="347"/>
      <c r="AO127" s="347"/>
    </row>
    <row r="128" spans="1:43" s="7" customFormat="1" ht="21" customHeight="1">
      <c r="A128" s="16"/>
      <c r="B128" s="1167" t="str">
        <f t="shared" ref="B128:B131" si="0">IF(G31="","",G31)</f>
        <v>共益費</v>
      </c>
      <c r="C128" s="1168"/>
      <c r="D128" s="1168"/>
      <c r="E128" s="1168"/>
      <c r="F128" s="1168"/>
      <c r="G128" s="1168"/>
      <c r="H128" s="1168"/>
      <c r="I128" s="1168"/>
      <c r="J128" s="1168"/>
      <c r="K128" s="1168"/>
      <c r="L128" s="1168"/>
      <c r="M128" s="1168"/>
      <c r="N128" s="1168"/>
      <c r="O128" s="1168"/>
      <c r="P128" s="833" t="s">
        <v>946</v>
      </c>
      <c r="Q128" s="834"/>
      <c r="R128" s="834"/>
      <c r="S128" s="834"/>
      <c r="T128" s="834"/>
      <c r="U128" s="834"/>
      <c r="V128" s="834"/>
      <c r="W128" s="834"/>
      <c r="X128" s="834"/>
      <c r="Y128" s="834"/>
      <c r="Z128" s="834"/>
      <c r="AA128" s="834"/>
      <c r="AB128" s="834"/>
      <c r="AC128" s="834"/>
      <c r="AD128" s="834"/>
      <c r="AE128" s="834"/>
      <c r="AF128" s="834"/>
      <c r="AG128" s="834"/>
      <c r="AH128" s="834"/>
      <c r="AI128" s="834"/>
      <c r="AJ128" s="835"/>
      <c r="AK128" s="16"/>
      <c r="AL128" s="347" t="str">
        <f t="shared" ref="AL128:AL132" si="1">IF(B128="","",IF(P128="","未記入",""))</f>
        <v/>
      </c>
      <c r="AM128" s="347"/>
      <c r="AN128" s="347"/>
      <c r="AO128" s="347"/>
      <c r="AQ128" s="261"/>
    </row>
    <row r="129" spans="1:41" s="7" customFormat="1" ht="45.75" customHeight="1">
      <c r="A129" s="16"/>
      <c r="B129" s="1167" t="str">
        <f t="shared" si="0"/>
        <v>状況把握及び生活相談サービス費</v>
      </c>
      <c r="C129" s="1168"/>
      <c r="D129" s="1168"/>
      <c r="E129" s="1168"/>
      <c r="F129" s="1168"/>
      <c r="G129" s="1168"/>
      <c r="H129" s="1168"/>
      <c r="I129" s="1168"/>
      <c r="J129" s="1168"/>
      <c r="K129" s="1168"/>
      <c r="L129" s="1168"/>
      <c r="M129" s="1168"/>
      <c r="N129" s="1168"/>
      <c r="O129" s="1168"/>
      <c r="P129" s="1183" t="s">
        <v>947</v>
      </c>
      <c r="Q129" s="1184"/>
      <c r="R129" s="1184"/>
      <c r="S129" s="1184"/>
      <c r="T129" s="1184"/>
      <c r="U129" s="834"/>
      <c r="V129" s="834"/>
      <c r="W129" s="834"/>
      <c r="X129" s="834"/>
      <c r="Y129" s="834"/>
      <c r="Z129" s="834"/>
      <c r="AA129" s="834"/>
      <c r="AB129" s="834"/>
      <c r="AC129" s="834"/>
      <c r="AD129" s="834"/>
      <c r="AE129" s="834"/>
      <c r="AF129" s="834"/>
      <c r="AG129" s="834"/>
      <c r="AH129" s="834"/>
      <c r="AI129" s="834"/>
      <c r="AJ129" s="835"/>
      <c r="AK129" s="16"/>
      <c r="AL129" s="347" t="str">
        <f t="shared" si="1"/>
        <v/>
      </c>
      <c r="AM129" s="347"/>
      <c r="AN129" s="347"/>
      <c r="AO129" s="347"/>
    </row>
    <row r="130" spans="1:41" s="7" customFormat="1" ht="21" customHeight="1">
      <c r="A130" s="16"/>
      <c r="B130" s="1167" t="str">
        <f t="shared" si="0"/>
        <v>水道代</v>
      </c>
      <c r="C130" s="1168"/>
      <c r="D130" s="1168"/>
      <c r="E130" s="1168"/>
      <c r="F130" s="1168"/>
      <c r="G130" s="1168"/>
      <c r="H130" s="1168"/>
      <c r="I130" s="1168"/>
      <c r="J130" s="1168"/>
      <c r="K130" s="1168"/>
      <c r="L130" s="1168"/>
      <c r="M130" s="1168"/>
      <c r="N130" s="1168"/>
      <c r="O130" s="1168"/>
      <c r="P130" s="1169" t="s">
        <v>948</v>
      </c>
      <c r="Q130" s="1170"/>
      <c r="R130" s="1170"/>
      <c r="S130" s="1170"/>
      <c r="T130" s="1170"/>
      <c r="U130" s="1139"/>
      <c r="V130" s="1139"/>
      <c r="W130" s="1139"/>
      <c r="X130" s="1139"/>
      <c r="Y130" s="1139"/>
      <c r="Z130" s="1139"/>
      <c r="AA130" s="1139"/>
      <c r="AB130" s="1139"/>
      <c r="AC130" s="1139"/>
      <c r="AD130" s="1139"/>
      <c r="AE130" s="1139"/>
      <c r="AF130" s="1139"/>
      <c r="AG130" s="1139"/>
      <c r="AH130" s="1139"/>
      <c r="AI130" s="1139"/>
      <c r="AJ130" s="1140"/>
      <c r="AK130" s="16"/>
      <c r="AL130" s="347" t="str">
        <f t="shared" si="1"/>
        <v/>
      </c>
      <c r="AM130" s="347"/>
      <c r="AN130" s="347"/>
      <c r="AO130" s="347"/>
    </row>
    <row r="131" spans="1:41" ht="33.75" customHeight="1">
      <c r="B131" s="1167" t="str">
        <f t="shared" si="0"/>
        <v>管理費</v>
      </c>
      <c r="C131" s="1168"/>
      <c r="D131" s="1168"/>
      <c r="E131" s="1168"/>
      <c r="F131" s="1168"/>
      <c r="G131" s="1168"/>
      <c r="H131" s="1168"/>
      <c r="I131" s="1168"/>
      <c r="J131" s="1168"/>
      <c r="K131" s="1168"/>
      <c r="L131" s="1168"/>
      <c r="M131" s="1168"/>
      <c r="N131" s="1168"/>
      <c r="O131" s="1168"/>
      <c r="P131" s="1169" t="s">
        <v>949</v>
      </c>
      <c r="Q131" s="1170"/>
      <c r="R131" s="1170"/>
      <c r="S131" s="1170"/>
      <c r="T131" s="1170"/>
      <c r="U131" s="1139"/>
      <c r="V131" s="1139"/>
      <c r="W131" s="1139"/>
      <c r="X131" s="1139"/>
      <c r="Y131" s="1139"/>
      <c r="Z131" s="1139"/>
      <c r="AA131" s="1139"/>
      <c r="AB131" s="1139"/>
      <c r="AC131" s="1139"/>
      <c r="AD131" s="1139"/>
      <c r="AE131" s="1139"/>
      <c r="AF131" s="1139"/>
      <c r="AG131" s="1139"/>
      <c r="AH131" s="1139"/>
      <c r="AI131" s="1139"/>
      <c r="AJ131" s="1140"/>
      <c r="AL131" s="347" t="str">
        <f t="shared" si="1"/>
        <v/>
      </c>
      <c r="AM131" s="347"/>
      <c r="AN131" s="347"/>
      <c r="AO131" s="347"/>
    </row>
    <row r="132" spans="1:41" ht="60.75" customHeight="1">
      <c r="B132" s="1167" t="str">
        <f t="shared" ref="B132" si="2">IF(G35="","",G35)</f>
        <v>介護保険外費用</v>
      </c>
      <c r="C132" s="1168"/>
      <c r="D132" s="1168"/>
      <c r="E132" s="1168"/>
      <c r="F132" s="1168"/>
      <c r="G132" s="1168"/>
      <c r="H132" s="1168"/>
      <c r="I132" s="1168"/>
      <c r="J132" s="1168"/>
      <c r="K132" s="1168"/>
      <c r="L132" s="1168"/>
      <c r="M132" s="1168"/>
      <c r="N132" s="1168"/>
      <c r="O132" s="1168"/>
      <c r="P132" s="1171" t="s">
        <v>950</v>
      </c>
      <c r="Q132" s="1172"/>
      <c r="R132" s="1172"/>
      <c r="S132" s="1172"/>
      <c r="T132" s="1172"/>
      <c r="U132" s="1172"/>
      <c r="V132" s="1172"/>
      <c r="W132" s="1172"/>
      <c r="X132" s="1172"/>
      <c r="Y132" s="1172"/>
      <c r="Z132" s="1172"/>
      <c r="AA132" s="1172"/>
      <c r="AB132" s="1172"/>
      <c r="AC132" s="1172"/>
      <c r="AD132" s="1172"/>
      <c r="AE132" s="1172"/>
      <c r="AF132" s="1172"/>
      <c r="AG132" s="1172"/>
      <c r="AH132" s="1172"/>
      <c r="AI132" s="1172"/>
      <c r="AJ132" s="1173"/>
      <c r="AL132" s="347" t="str">
        <f t="shared" si="1"/>
        <v/>
      </c>
      <c r="AM132" s="347"/>
      <c r="AN132" s="347"/>
      <c r="AO132" s="347"/>
    </row>
    <row r="133" spans="1:41" ht="18" customHeight="1">
      <c r="B133" s="1118" t="s">
        <v>167</v>
      </c>
      <c r="C133" s="1119"/>
      <c r="D133" s="1119"/>
      <c r="E133" s="1119"/>
      <c r="F133" s="1119"/>
      <c r="G133" s="1119"/>
      <c r="H133" s="1119"/>
      <c r="I133" s="1119"/>
      <c r="J133" s="1119"/>
      <c r="K133" s="1119"/>
      <c r="L133" s="1119"/>
      <c r="M133" s="1119"/>
      <c r="N133" s="1119"/>
      <c r="O133" s="1120"/>
      <c r="P133" s="1174" t="s">
        <v>169</v>
      </c>
      <c r="Q133" s="1175"/>
      <c r="R133" s="1175"/>
      <c r="S133" s="1175"/>
      <c r="T133" s="1175"/>
      <c r="U133" s="1175"/>
      <c r="V133" s="1175"/>
      <c r="W133" s="1175"/>
      <c r="X133" s="1175"/>
      <c r="Y133" s="1175"/>
      <c r="Z133" s="1175"/>
      <c r="AA133" s="1175"/>
      <c r="AB133" s="1175"/>
      <c r="AC133" s="1175"/>
      <c r="AD133" s="1175"/>
      <c r="AE133" s="1175"/>
      <c r="AF133" s="1175"/>
      <c r="AG133" s="1175"/>
      <c r="AH133" s="1175"/>
      <c r="AI133" s="1175"/>
      <c r="AJ133" s="1176"/>
    </row>
    <row r="134" spans="1:41" ht="18" customHeight="1">
      <c r="B134" s="393"/>
      <c r="C134" s="394"/>
      <c r="D134" s="394"/>
      <c r="E134" s="394"/>
      <c r="F134" s="394"/>
      <c r="G134" s="394"/>
      <c r="H134" s="394"/>
      <c r="I134" s="394"/>
      <c r="J134" s="394"/>
      <c r="K134" s="394"/>
      <c r="L134" s="394"/>
      <c r="M134" s="394"/>
      <c r="N134" s="394"/>
      <c r="O134" s="395"/>
      <c r="P134" s="1177"/>
      <c r="Q134" s="1178"/>
      <c r="R134" s="1178"/>
      <c r="S134" s="1178"/>
      <c r="T134" s="1178"/>
      <c r="U134" s="1178"/>
      <c r="V134" s="1178"/>
      <c r="W134" s="1178"/>
      <c r="X134" s="1178"/>
      <c r="Y134" s="1178"/>
      <c r="Z134" s="1178"/>
      <c r="AA134" s="1178"/>
      <c r="AB134" s="1178"/>
      <c r="AC134" s="1178"/>
      <c r="AD134" s="1178"/>
      <c r="AE134" s="1178"/>
      <c r="AF134" s="1178"/>
      <c r="AG134" s="1178"/>
      <c r="AH134" s="1178"/>
      <c r="AI134" s="1178"/>
      <c r="AJ134" s="1179"/>
    </row>
    <row r="135" spans="1:41" ht="21" customHeight="1" thickBot="1">
      <c r="B135" s="1031" t="s">
        <v>168</v>
      </c>
      <c r="C135" s="1154"/>
      <c r="D135" s="1154"/>
      <c r="E135" s="1154"/>
      <c r="F135" s="1154"/>
      <c r="G135" s="1154"/>
      <c r="H135" s="1154"/>
      <c r="I135" s="1154"/>
      <c r="J135" s="1154"/>
      <c r="K135" s="1154"/>
      <c r="L135" s="1154"/>
      <c r="M135" s="1154"/>
      <c r="N135" s="1154"/>
      <c r="O135" s="1154"/>
      <c r="P135" s="864"/>
      <c r="Q135" s="865"/>
      <c r="R135" s="865"/>
      <c r="S135" s="865"/>
      <c r="T135" s="865"/>
      <c r="U135" s="865"/>
      <c r="V135" s="865"/>
      <c r="W135" s="865"/>
      <c r="X135" s="865"/>
      <c r="Y135" s="865"/>
      <c r="Z135" s="865"/>
      <c r="AA135" s="865"/>
      <c r="AB135" s="865"/>
      <c r="AC135" s="865"/>
      <c r="AD135" s="865"/>
      <c r="AE135" s="865"/>
      <c r="AF135" s="865"/>
      <c r="AG135" s="865"/>
      <c r="AH135" s="865"/>
      <c r="AI135" s="865"/>
      <c r="AJ135" s="866"/>
    </row>
    <row r="136" spans="1:41" ht="21" customHeight="1"/>
    <row r="137" spans="1:41" ht="21" customHeight="1" thickBot="1">
      <c r="B137" s="1155" t="s">
        <v>170</v>
      </c>
      <c r="C137" s="1156"/>
      <c r="D137" s="1156"/>
      <c r="E137" s="1156"/>
      <c r="F137" s="1156"/>
      <c r="G137" s="1156"/>
      <c r="H137" s="1156"/>
      <c r="I137" s="1156"/>
      <c r="J137" s="1156"/>
      <c r="K137" s="1156"/>
      <c r="L137" s="1156"/>
      <c r="M137" s="1156"/>
      <c r="N137" s="1156"/>
      <c r="O137" s="1156"/>
      <c r="P137" s="1156"/>
      <c r="Q137" s="1156"/>
      <c r="R137" s="1156"/>
      <c r="S137" s="1156"/>
      <c r="T137" s="1156"/>
      <c r="U137" s="1156"/>
      <c r="V137" s="1156"/>
      <c r="W137" s="1156"/>
      <c r="X137" s="1156"/>
      <c r="Y137" s="1156"/>
      <c r="Z137" s="1156"/>
      <c r="AA137" s="1156"/>
      <c r="AB137" s="1156"/>
      <c r="AC137" s="145"/>
      <c r="AD137" s="145"/>
      <c r="AE137" s="159"/>
      <c r="AF137" s="159"/>
      <c r="AG137" s="159"/>
      <c r="AH137" s="159"/>
      <c r="AI137" s="159"/>
      <c r="AJ137" s="145"/>
    </row>
    <row r="138" spans="1:41" s="7" customFormat="1" ht="21" customHeight="1">
      <c r="A138" s="16"/>
      <c r="B138" s="1157" t="s">
        <v>423</v>
      </c>
      <c r="C138" s="1023"/>
      <c r="D138" s="1023"/>
      <c r="E138" s="1023"/>
      <c r="F138" s="1023"/>
      <c r="G138" s="1023"/>
      <c r="H138" s="1023"/>
      <c r="I138" s="1023"/>
      <c r="J138" s="1023"/>
      <c r="K138" s="1023"/>
      <c r="L138" s="1023"/>
      <c r="M138" s="1023"/>
      <c r="N138" s="1023"/>
      <c r="O138" s="1023"/>
      <c r="P138" s="1023"/>
      <c r="Q138" s="1023"/>
      <c r="R138" s="1023"/>
      <c r="S138" s="1023"/>
      <c r="T138" s="1023"/>
      <c r="U138" s="1024"/>
      <c r="V138" s="1164" t="s">
        <v>951</v>
      </c>
      <c r="W138" s="1165"/>
      <c r="X138" s="1165"/>
      <c r="Y138" s="1165"/>
      <c r="Z138" s="1165"/>
      <c r="AA138" s="1165"/>
      <c r="AB138" s="1165"/>
      <c r="AC138" s="1165"/>
      <c r="AD138" s="1165"/>
      <c r="AE138" s="1165"/>
      <c r="AF138" s="1165"/>
      <c r="AG138" s="1165"/>
      <c r="AH138" s="1165"/>
      <c r="AI138" s="1165"/>
      <c r="AJ138" s="1166"/>
      <c r="AK138" s="16"/>
      <c r="AL138" s="347" t="str">
        <f>IF(V138="","未記入","")</f>
        <v/>
      </c>
      <c r="AM138" s="347"/>
      <c r="AN138" s="347"/>
      <c r="AO138" s="347"/>
    </row>
    <row r="139" spans="1:41" s="7" customFormat="1" ht="18" customHeight="1">
      <c r="A139" s="16"/>
      <c r="B139" s="1180" t="s">
        <v>424</v>
      </c>
      <c r="C139" s="740"/>
      <c r="D139" s="740"/>
      <c r="E139" s="740"/>
      <c r="F139" s="740"/>
      <c r="G139" s="740"/>
      <c r="H139" s="740"/>
      <c r="I139" s="740"/>
      <c r="J139" s="740"/>
      <c r="K139" s="740"/>
      <c r="L139" s="740"/>
      <c r="M139" s="740"/>
      <c r="N139" s="740"/>
      <c r="O139" s="740"/>
      <c r="P139" s="740"/>
      <c r="Q139" s="740"/>
      <c r="R139" s="740"/>
      <c r="S139" s="740"/>
      <c r="T139" s="740"/>
      <c r="U139" s="741"/>
      <c r="V139" s="1158" t="s">
        <v>952</v>
      </c>
      <c r="W139" s="1159"/>
      <c r="X139" s="1159"/>
      <c r="Y139" s="1159"/>
      <c r="Z139" s="1159"/>
      <c r="AA139" s="1159"/>
      <c r="AB139" s="1159"/>
      <c r="AC139" s="1159"/>
      <c r="AD139" s="1159"/>
      <c r="AE139" s="1159"/>
      <c r="AF139" s="1159"/>
      <c r="AG139" s="1159"/>
      <c r="AH139" s="1159"/>
      <c r="AI139" s="1159"/>
      <c r="AJ139" s="1160"/>
      <c r="AK139" s="16"/>
    </row>
    <row r="140" spans="1:41" s="7" customFormat="1" ht="18" customHeight="1">
      <c r="A140" s="16"/>
      <c r="B140" s="722"/>
      <c r="C140" s="723"/>
      <c r="D140" s="723"/>
      <c r="E140" s="723"/>
      <c r="F140" s="723"/>
      <c r="G140" s="723"/>
      <c r="H140" s="723"/>
      <c r="I140" s="723"/>
      <c r="J140" s="723"/>
      <c r="K140" s="723"/>
      <c r="L140" s="723"/>
      <c r="M140" s="723"/>
      <c r="N140" s="723"/>
      <c r="O140" s="723"/>
      <c r="P140" s="723"/>
      <c r="Q140" s="723"/>
      <c r="R140" s="723"/>
      <c r="S140" s="723"/>
      <c r="T140" s="723"/>
      <c r="U140" s="724"/>
      <c r="V140" s="1161"/>
      <c r="W140" s="1162"/>
      <c r="X140" s="1162"/>
      <c r="Y140" s="1162"/>
      <c r="Z140" s="1162"/>
      <c r="AA140" s="1162"/>
      <c r="AB140" s="1162"/>
      <c r="AC140" s="1162"/>
      <c r="AD140" s="1162"/>
      <c r="AE140" s="1162"/>
      <c r="AF140" s="1162"/>
      <c r="AG140" s="1162"/>
      <c r="AH140" s="1162"/>
      <c r="AI140" s="1162"/>
      <c r="AJ140" s="1163"/>
      <c r="AK140" s="16"/>
    </row>
    <row r="141" spans="1:41" s="7" customFormat="1" ht="21" customHeight="1" thickBot="1">
      <c r="A141" s="16"/>
      <c r="B141" s="1181" t="s">
        <v>262</v>
      </c>
      <c r="C141" s="1002"/>
      <c r="D141" s="1002"/>
      <c r="E141" s="1002"/>
      <c r="F141" s="1002"/>
      <c r="G141" s="1002"/>
      <c r="H141" s="1002"/>
      <c r="I141" s="1002"/>
      <c r="J141" s="1002"/>
      <c r="K141" s="1002"/>
      <c r="L141" s="1002"/>
      <c r="M141" s="1002"/>
      <c r="N141" s="1002"/>
      <c r="O141" s="1002"/>
      <c r="P141" s="1002"/>
      <c r="Q141" s="1002"/>
      <c r="R141" s="1002"/>
      <c r="S141" s="1002"/>
      <c r="T141" s="1002"/>
      <c r="U141" s="1002"/>
      <c r="V141" s="1002"/>
      <c r="W141" s="1002"/>
      <c r="X141" s="1002"/>
      <c r="Y141" s="1002"/>
      <c r="Z141" s="1002"/>
      <c r="AA141" s="1002"/>
      <c r="AB141" s="1002"/>
      <c r="AC141" s="1002"/>
      <c r="AD141" s="1002"/>
      <c r="AE141" s="1002"/>
      <c r="AF141" s="1002"/>
      <c r="AG141" s="1002"/>
      <c r="AH141" s="1002"/>
      <c r="AI141" s="1002"/>
      <c r="AJ141" s="1182"/>
      <c r="AK141" s="16"/>
    </row>
    <row r="142" spans="1:41" s="7" customFormat="1" ht="21"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row>
    <row r="143" spans="1:41" s="7" customFormat="1" ht="21" customHeight="1" thickBot="1">
      <c r="A143" s="16"/>
      <c r="B143" s="1153" t="s">
        <v>247</v>
      </c>
      <c r="C143" s="1153"/>
      <c r="D143" s="1153"/>
      <c r="E143" s="1153"/>
      <c r="F143" s="1153"/>
      <c r="G143" s="1153"/>
      <c r="H143" s="1153"/>
      <c r="I143" s="1153"/>
      <c r="J143" s="1153"/>
      <c r="K143" s="1153"/>
      <c r="L143" s="1153"/>
      <c r="M143" s="1153"/>
      <c r="N143" s="1153"/>
      <c r="O143" s="1153"/>
      <c r="P143" s="1153"/>
      <c r="Q143" s="1153"/>
      <c r="R143" s="1153"/>
      <c r="S143" s="1153"/>
      <c r="T143" s="1153"/>
      <c r="U143" s="1153"/>
      <c r="V143" s="152"/>
      <c r="W143" s="152"/>
      <c r="X143" s="152"/>
      <c r="Y143" s="152"/>
      <c r="Z143" s="152"/>
      <c r="AA143" s="31"/>
      <c r="AB143" s="31"/>
      <c r="AC143" s="31"/>
      <c r="AD143" s="31"/>
      <c r="AE143" s="31"/>
      <c r="AF143" s="31"/>
      <c r="AG143" s="31"/>
      <c r="AH143" s="31"/>
      <c r="AI143" s="31"/>
      <c r="AJ143" s="31"/>
      <c r="AK143" s="16"/>
    </row>
    <row r="144" spans="1:41" s="338" customFormat="1" ht="21" customHeight="1">
      <c r="A144" s="9"/>
      <c r="B144" s="1221" t="s">
        <v>1083</v>
      </c>
      <c r="C144" s="1222"/>
      <c r="D144" s="1222"/>
      <c r="E144" s="1222"/>
      <c r="F144" s="1222"/>
      <c r="G144" s="1222"/>
      <c r="H144" s="1222"/>
      <c r="I144" s="1222"/>
      <c r="J144" s="1222"/>
      <c r="K144" s="1222"/>
      <c r="L144" s="1222"/>
      <c r="M144" s="1222"/>
      <c r="N144" s="1222"/>
      <c r="O144" s="1222"/>
      <c r="P144" s="1222"/>
      <c r="Q144" s="1222"/>
      <c r="R144" s="1222"/>
      <c r="S144" s="1223"/>
      <c r="T144" s="1207" t="s">
        <v>1084</v>
      </c>
      <c r="U144" s="1207"/>
      <c r="V144" s="1207"/>
      <c r="W144" s="1207"/>
      <c r="X144" s="1207"/>
      <c r="Y144" s="1207"/>
      <c r="Z144" s="1207"/>
      <c r="AA144" s="1207"/>
      <c r="AB144" s="1207"/>
      <c r="AC144" s="1207"/>
      <c r="AD144" s="1207"/>
      <c r="AE144" s="1207"/>
      <c r="AF144" s="1207"/>
      <c r="AG144" s="1207"/>
      <c r="AH144" s="1207"/>
      <c r="AI144" s="1207"/>
      <c r="AJ144" s="1208"/>
      <c r="AK144" s="9"/>
      <c r="AL144" s="347" t="str">
        <f>IF(COUNTIF(L25:R110,"*前払金*")&gt;0,IF(T144="","未記入",""),"")</f>
        <v/>
      </c>
      <c r="AM144" s="347"/>
      <c r="AN144" s="347"/>
      <c r="AO144" s="347"/>
    </row>
    <row r="145" spans="1:43" s="338" customFormat="1" ht="21" customHeight="1">
      <c r="A145" s="9"/>
      <c r="B145" s="1116" t="s">
        <v>1085</v>
      </c>
      <c r="C145" s="1066"/>
      <c r="D145" s="1066"/>
      <c r="E145" s="1066"/>
      <c r="F145" s="1066"/>
      <c r="G145" s="1066"/>
      <c r="H145" s="1066"/>
      <c r="I145" s="1066"/>
      <c r="J145" s="1066"/>
      <c r="K145" s="1066"/>
      <c r="L145" s="1066"/>
      <c r="M145" s="1066"/>
      <c r="N145" s="1066"/>
      <c r="O145" s="1066"/>
      <c r="P145" s="1066"/>
      <c r="Q145" s="1066"/>
      <c r="R145" s="1066"/>
      <c r="S145" s="1067"/>
      <c r="T145" s="1236" t="s">
        <v>1086</v>
      </c>
      <c r="U145" s="1224"/>
      <c r="V145" s="1224"/>
      <c r="W145" s="1224"/>
      <c r="X145" s="1224"/>
      <c r="Y145" s="1224"/>
      <c r="Z145" s="1224"/>
      <c r="AA145" s="1224"/>
      <c r="AB145" s="1224"/>
      <c r="AC145" s="1224"/>
      <c r="AD145" s="1224"/>
      <c r="AE145" s="1224"/>
      <c r="AF145" s="1224"/>
      <c r="AG145" s="1224"/>
      <c r="AH145" s="1224"/>
      <c r="AI145" s="1224"/>
      <c r="AJ145" s="1225"/>
      <c r="AK145" s="9"/>
      <c r="AL145" s="347" t="str">
        <f>IF(COUNTIF(L25:R110,"*前払金*"),IF(T145="","未記入",""),"")</f>
        <v/>
      </c>
      <c r="AM145" s="347"/>
      <c r="AN145" s="347"/>
      <c r="AO145" s="347"/>
    </row>
    <row r="146" spans="1:43" ht="21" customHeight="1">
      <c r="B146" s="1116" t="s">
        <v>171</v>
      </c>
      <c r="C146" s="1066"/>
      <c r="D146" s="1066"/>
      <c r="E146" s="1066"/>
      <c r="F146" s="1066"/>
      <c r="G146" s="1066"/>
      <c r="H146" s="1066"/>
      <c r="I146" s="1066"/>
      <c r="J146" s="1066"/>
      <c r="K146" s="1066"/>
      <c r="L146" s="1066"/>
      <c r="M146" s="1066"/>
      <c r="N146" s="1066"/>
      <c r="O146" s="1066"/>
      <c r="P146" s="1066"/>
      <c r="Q146" s="1066"/>
      <c r="R146" s="1066"/>
      <c r="S146" s="1067"/>
      <c r="T146" s="1224" t="s">
        <v>953</v>
      </c>
      <c r="U146" s="1224"/>
      <c r="V146" s="1224"/>
      <c r="W146" s="1224"/>
      <c r="X146" s="1224"/>
      <c r="Y146" s="1224"/>
      <c r="Z146" s="1224"/>
      <c r="AA146" s="1224"/>
      <c r="AB146" s="1224"/>
      <c r="AC146" s="1224"/>
      <c r="AD146" s="1224"/>
      <c r="AE146" s="1224"/>
      <c r="AF146" s="1224"/>
      <c r="AG146" s="1224"/>
      <c r="AH146" s="1224"/>
      <c r="AI146" s="1224"/>
      <c r="AJ146" s="1225"/>
      <c r="AL146" s="347" t="str">
        <f>IF(COUNTIF(L25:R110,"*前払金*"),IF(T146="","未記入",""),"")</f>
        <v/>
      </c>
      <c r="AM146" s="347"/>
      <c r="AN146" s="347"/>
      <c r="AO146" s="347"/>
    </row>
    <row r="147" spans="1:43" ht="18" customHeight="1">
      <c r="B147" s="1118" t="s">
        <v>172</v>
      </c>
      <c r="C147" s="1119"/>
      <c r="D147" s="1119"/>
      <c r="E147" s="1119"/>
      <c r="F147" s="1119"/>
      <c r="G147" s="1119"/>
      <c r="H147" s="1119"/>
      <c r="I147" s="1119"/>
      <c r="J147" s="1119"/>
      <c r="K147" s="1119"/>
      <c r="L147" s="1119"/>
      <c r="M147" s="1119"/>
      <c r="N147" s="1119"/>
      <c r="O147" s="1119"/>
      <c r="P147" s="1119"/>
      <c r="Q147" s="1119"/>
      <c r="R147" s="1119"/>
      <c r="S147" s="1120"/>
      <c r="T147" s="1226" t="s">
        <v>954</v>
      </c>
      <c r="U147" s="1226"/>
      <c r="V147" s="1226"/>
      <c r="W147" s="1226"/>
      <c r="X147" s="1226"/>
      <c r="Y147" s="1226"/>
      <c r="Z147" s="1226"/>
      <c r="AA147" s="1226"/>
      <c r="AB147" s="1226"/>
      <c r="AC147" s="1226"/>
      <c r="AD147" s="1226"/>
      <c r="AE147" s="1226"/>
      <c r="AF147" s="1226"/>
      <c r="AG147" s="1226"/>
      <c r="AH147" s="1226"/>
      <c r="AI147" s="1226"/>
      <c r="AJ147" s="1227"/>
      <c r="AL147" s="725" t="str">
        <f>IF(COUNTIF(L25:R110,"*前払金*"),IF(T147="","未記入",""),"")</f>
        <v/>
      </c>
      <c r="AM147" s="726"/>
      <c r="AN147" s="726"/>
      <c r="AO147" s="727"/>
    </row>
    <row r="148" spans="1:43" ht="18" customHeight="1">
      <c r="B148" s="1121"/>
      <c r="C148" s="1122"/>
      <c r="D148" s="1122"/>
      <c r="E148" s="1122"/>
      <c r="F148" s="1122"/>
      <c r="G148" s="1122"/>
      <c r="H148" s="1122"/>
      <c r="I148" s="1122"/>
      <c r="J148" s="1122"/>
      <c r="K148" s="1122"/>
      <c r="L148" s="1122"/>
      <c r="M148" s="1122"/>
      <c r="N148" s="1122"/>
      <c r="O148" s="1122"/>
      <c r="P148" s="1122"/>
      <c r="Q148" s="1122"/>
      <c r="R148" s="1122"/>
      <c r="S148" s="1123"/>
      <c r="T148" s="1228"/>
      <c r="U148" s="1228"/>
      <c r="V148" s="1228"/>
      <c r="W148" s="1228"/>
      <c r="X148" s="1228"/>
      <c r="Y148" s="1228"/>
      <c r="Z148" s="1228"/>
      <c r="AA148" s="1228"/>
      <c r="AB148" s="1228"/>
      <c r="AC148" s="1228"/>
      <c r="AD148" s="1228"/>
      <c r="AE148" s="1228"/>
      <c r="AF148" s="1228"/>
      <c r="AG148" s="1228"/>
      <c r="AH148" s="1228"/>
      <c r="AI148" s="1228"/>
      <c r="AJ148" s="1229"/>
      <c r="AL148" s="731"/>
      <c r="AM148" s="732"/>
      <c r="AN148" s="732"/>
      <c r="AO148" s="733"/>
    </row>
    <row r="149" spans="1:43" ht="21" customHeight="1">
      <c r="B149" s="1116" t="s">
        <v>338</v>
      </c>
      <c r="C149" s="1066"/>
      <c r="D149" s="1066"/>
      <c r="E149" s="1066"/>
      <c r="F149" s="1066"/>
      <c r="G149" s="1066"/>
      <c r="H149" s="1066"/>
      <c r="I149" s="1066"/>
      <c r="J149" s="1066"/>
      <c r="K149" s="1066"/>
      <c r="L149" s="1066"/>
      <c r="M149" s="1066"/>
      <c r="N149" s="1066"/>
      <c r="O149" s="1066"/>
      <c r="P149" s="1066"/>
      <c r="Q149" s="1066"/>
      <c r="R149" s="1066"/>
      <c r="S149" s="1067"/>
      <c r="T149" s="1224" t="s">
        <v>955</v>
      </c>
      <c r="U149" s="1224"/>
      <c r="V149" s="1224"/>
      <c r="W149" s="1224"/>
      <c r="X149" s="1224"/>
      <c r="Y149" s="1224"/>
      <c r="Z149" s="1224"/>
      <c r="AA149" s="1224"/>
      <c r="AB149" s="1224"/>
      <c r="AC149" s="1224"/>
      <c r="AD149" s="1224"/>
      <c r="AE149" s="1224"/>
      <c r="AF149" s="1224"/>
      <c r="AG149" s="1224"/>
      <c r="AH149" s="1224"/>
      <c r="AI149" s="1224"/>
      <c r="AJ149" s="1225"/>
      <c r="AL149" s="347" t="str">
        <f>IF(COUNTIF(L25:R110,"*前払金*"),IF(T149="","未記入",""),"")</f>
        <v/>
      </c>
      <c r="AM149" s="347"/>
      <c r="AN149" s="347"/>
      <c r="AO149" s="347"/>
    </row>
    <row r="150" spans="1:43" ht="68.25" customHeight="1">
      <c r="B150" s="1209" t="s">
        <v>173</v>
      </c>
      <c r="C150" s="1210"/>
      <c r="D150" s="1210"/>
      <c r="E150" s="1210"/>
      <c r="F150" s="1065" t="s">
        <v>175</v>
      </c>
      <c r="G150" s="1066"/>
      <c r="H150" s="1066"/>
      <c r="I150" s="1066"/>
      <c r="J150" s="1066"/>
      <c r="K150" s="1066"/>
      <c r="L150" s="1066"/>
      <c r="M150" s="1066"/>
      <c r="N150" s="1066"/>
      <c r="O150" s="1066"/>
      <c r="P150" s="1066"/>
      <c r="Q150" s="1066"/>
      <c r="R150" s="1066"/>
      <c r="S150" s="1067"/>
      <c r="T150" s="1218" t="s">
        <v>956</v>
      </c>
      <c r="U150" s="1219"/>
      <c r="V150" s="1219"/>
      <c r="W150" s="1219"/>
      <c r="X150" s="1219"/>
      <c r="Y150" s="1219"/>
      <c r="Z150" s="1219"/>
      <c r="AA150" s="1219"/>
      <c r="AB150" s="1219"/>
      <c r="AC150" s="1219"/>
      <c r="AD150" s="1219"/>
      <c r="AE150" s="1219"/>
      <c r="AF150" s="1219"/>
      <c r="AG150" s="1219"/>
      <c r="AH150" s="1219"/>
      <c r="AI150" s="1219"/>
      <c r="AJ150" s="1220"/>
      <c r="AL150" s="347" t="str">
        <f>IF(COUNTIF(L25:R110,"*前払金*"),IF(T150="","未記入",""),"")</f>
        <v/>
      </c>
      <c r="AM150" s="347"/>
      <c r="AN150" s="347"/>
      <c r="AO150" s="347"/>
    </row>
    <row r="151" spans="1:43" ht="48" customHeight="1">
      <c r="B151" s="1211"/>
      <c r="C151" s="873"/>
      <c r="D151" s="873"/>
      <c r="E151" s="873"/>
      <c r="F151" s="1065" t="s">
        <v>176</v>
      </c>
      <c r="G151" s="1066"/>
      <c r="H151" s="1066"/>
      <c r="I151" s="1066"/>
      <c r="J151" s="1066"/>
      <c r="K151" s="1066"/>
      <c r="L151" s="1066"/>
      <c r="M151" s="1066"/>
      <c r="N151" s="1066"/>
      <c r="O151" s="1066"/>
      <c r="P151" s="1066"/>
      <c r="Q151" s="1066"/>
      <c r="R151" s="1066"/>
      <c r="S151" s="1067"/>
      <c r="T151" s="1218" t="s">
        <v>957</v>
      </c>
      <c r="U151" s="1219"/>
      <c r="V151" s="1219"/>
      <c r="W151" s="1219"/>
      <c r="X151" s="1219"/>
      <c r="Y151" s="1219"/>
      <c r="Z151" s="1219"/>
      <c r="AA151" s="1219"/>
      <c r="AB151" s="1219"/>
      <c r="AC151" s="1219"/>
      <c r="AD151" s="1219"/>
      <c r="AE151" s="1219"/>
      <c r="AF151" s="1219"/>
      <c r="AG151" s="1219"/>
      <c r="AH151" s="1219"/>
      <c r="AI151" s="1219"/>
      <c r="AJ151" s="1220"/>
      <c r="AL151" s="347" t="str">
        <f>IF(COUNTIF(L25:R110,"*前払金*"),IF(T151="","未記入",""),"")</f>
        <v/>
      </c>
      <c r="AM151" s="347"/>
      <c r="AN151" s="347"/>
      <c r="AO151" s="347"/>
    </row>
    <row r="152" spans="1:43" ht="21" customHeight="1">
      <c r="B152" s="1209" t="s">
        <v>174</v>
      </c>
      <c r="C152" s="1210"/>
      <c r="D152" s="1210"/>
      <c r="E152" s="1210"/>
      <c r="F152" s="1230" t="s">
        <v>958</v>
      </c>
      <c r="G152" s="1231"/>
      <c r="H152" s="1231"/>
      <c r="I152" s="1231"/>
      <c r="J152" s="1231"/>
      <c r="K152" s="1231"/>
      <c r="L152" s="1231"/>
      <c r="M152" s="1231"/>
      <c r="N152" s="1231"/>
      <c r="O152" s="1231"/>
      <c r="P152" s="1231"/>
      <c r="Q152" s="1231"/>
      <c r="R152" s="1231"/>
      <c r="S152" s="1232"/>
      <c r="T152" s="1216"/>
      <c r="U152" s="1216"/>
      <c r="V152" s="1216"/>
      <c r="W152" s="1216"/>
      <c r="X152" s="1216"/>
      <c r="Y152" s="1216"/>
      <c r="Z152" s="1216"/>
      <c r="AA152" s="1216"/>
      <c r="AB152" s="1216"/>
      <c r="AC152" s="1216"/>
      <c r="AD152" s="1216"/>
      <c r="AE152" s="1216"/>
      <c r="AF152" s="1216"/>
      <c r="AG152" s="1216"/>
      <c r="AH152" s="1216"/>
      <c r="AI152" s="1216"/>
      <c r="AJ152" s="1217"/>
      <c r="AL152" s="861" t="str">
        <f>IF(COUNTIF(L32:R116,"*前払金*"),IF(COUNTIF(F152,"*全国有料老人ホーム協会*")=1,"",IF(T152="","未記入","")),"")</f>
        <v/>
      </c>
      <c r="AM152" s="862"/>
      <c r="AN152" s="862"/>
      <c r="AO152" s="863"/>
      <c r="AP152" s="325" t="s">
        <v>1057</v>
      </c>
      <c r="AQ152" s="325"/>
    </row>
    <row r="153" spans="1:43" ht="21" customHeight="1" thickBot="1">
      <c r="B153" s="1212"/>
      <c r="C153" s="1213"/>
      <c r="D153" s="1213"/>
      <c r="E153" s="1213"/>
      <c r="F153" s="1233"/>
      <c r="G153" s="1234"/>
      <c r="H153" s="1234"/>
      <c r="I153" s="1234"/>
      <c r="J153" s="1234"/>
      <c r="K153" s="1234"/>
      <c r="L153" s="1234"/>
      <c r="M153" s="1234"/>
      <c r="N153" s="1234"/>
      <c r="O153" s="1234"/>
      <c r="P153" s="1234"/>
      <c r="Q153" s="1234"/>
      <c r="R153" s="1234"/>
      <c r="S153" s="1235"/>
      <c r="T153" s="1214"/>
      <c r="U153" s="1214"/>
      <c r="V153" s="1214"/>
      <c r="W153" s="1214"/>
      <c r="X153" s="1214"/>
      <c r="Y153" s="1214"/>
      <c r="Z153" s="1214"/>
      <c r="AA153" s="1214"/>
      <c r="AB153" s="1214"/>
      <c r="AC153" s="1214"/>
      <c r="AD153" s="1214"/>
      <c r="AE153" s="1214"/>
      <c r="AF153" s="1214"/>
      <c r="AG153" s="1214"/>
      <c r="AH153" s="1214"/>
      <c r="AI153" s="1214"/>
      <c r="AJ153" s="1215"/>
      <c r="AL153" s="861" t="str">
        <f>IF(OR(COUNTIF(F153,"*全国有料老人ホーム協会*")=1,F153=""),"",IF(T153="","未記入",""))</f>
        <v/>
      </c>
      <c r="AM153" s="862"/>
      <c r="AN153" s="862"/>
      <c r="AO153" s="863"/>
      <c r="AP153" s="325" t="s">
        <v>1057</v>
      </c>
      <c r="AQ153" s="325"/>
    </row>
  </sheetData>
  <sheetProtection algorithmName="SHA-512" hashValue="WjnavrClN6aJ43mZ1JUkw5RvCSGSd5QO54OTlJCJhlgVflVlTmg9+nTiYwA98/7EpOOvAct/BE76f1BrLq3pmQ==" saltValue="nI423YaFhO49ancbsxb2hQ==" spinCount="100000" sheet="1" formatCells="0" formatRows="0"/>
  <mergeCells count="447">
    <mergeCell ref="T144:AJ144"/>
    <mergeCell ref="B150:E151"/>
    <mergeCell ref="B152:E153"/>
    <mergeCell ref="T153:AJ153"/>
    <mergeCell ref="T152:AJ152"/>
    <mergeCell ref="T151:AJ151"/>
    <mergeCell ref="T150:AJ150"/>
    <mergeCell ref="B144:S144"/>
    <mergeCell ref="B146:S146"/>
    <mergeCell ref="B149:S149"/>
    <mergeCell ref="B147:S148"/>
    <mergeCell ref="T149:AJ149"/>
    <mergeCell ref="T147:AJ148"/>
    <mergeCell ref="T146:AJ146"/>
    <mergeCell ref="F152:S152"/>
    <mergeCell ref="F153:S153"/>
    <mergeCell ref="F151:S151"/>
    <mergeCell ref="F150:S150"/>
    <mergeCell ref="B145:S145"/>
    <mergeCell ref="T145:AJ145"/>
    <mergeCell ref="C113:D119"/>
    <mergeCell ref="E113:R113"/>
    <mergeCell ref="S113:AA113"/>
    <mergeCell ref="AB113:AJ113"/>
    <mergeCell ref="E114:F119"/>
    <mergeCell ref="G114:R114"/>
    <mergeCell ref="S114:AA114"/>
    <mergeCell ref="AB114:AJ114"/>
    <mergeCell ref="G115:R115"/>
    <mergeCell ref="S115:AA115"/>
    <mergeCell ref="G118:R118"/>
    <mergeCell ref="S118:AA118"/>
    <mergeCell ref="AB118:AJ118"/>
    <mergeCell ref="G119:R119"/>
    <mergeCell ref="S119:AA119"/>
    <mergeCell ref="AB119:AJ119"/>
    <mergeCell ref="AB115:AJ115"/>
    <mergeCell ref="G116:R116"/>
    <mergeCell ref="S116:AA116"/>
    <mergeCell ref="AB116:AJ116"/>
    <mergeCell ref="G117:R117"/>
    <mergeCell ref="S117:AA117"/>
    <mergeCell ref="AB117:AJ117"/>
    <mergeCell ref="B111:R111"/>
    <mergeCell ref="S111:AA111"/>
    <mergeCell ref="AB111:AJ111"/>
    <mergeCell ref="C112:R112"/>
    <mergeCell ref="S112:AA112"/>
    <mergeCell ref="AB112:AJ112"/>
    <mergeCell ref="B109:K110"/>
    <mergeCell ref="L109:R109"/>
    <mergeCell ref="S109:AA109"/>
    <mergeCell ref="AB109:AJ109"/>
    <mergeCell ref="L110:R110"/>
    <mergeCell ref="S110:AA110"/>
    <mergeCell ref="AB110:AJ110"/>
    <mergeCell ref="B102:K108"/>
    <mergeCell ref="L102:R102"/>
    <mergeCell ref="S102:AA102"/>
    <mergeCell ref="AB102:AJ102"/>
    <mergeCell ref="L103:R103"/>
    <mergeCell ref="S103:AA103"/>
    <mergeCell ref="AB103:AJ103"/>
    <mergeCell ref="L104:R104"/>
    <mergeCell ref="S104:AA104"/>
    <mergeCell ref="AB104:AJ104"/>
    <mergeCell ref="L107:R107"/>
    <mergeCell ref="S107:AA107"/>
    <mergeCell ref="AB107:AJ107"/>
    <mergeCell ref="L108:R108"/>
    <mergeCell ref="S108:AA108"/>
    <mergeCell ref="AB108:AJ108"/>
    <mergeCell ref="L105:R105"/>
    <mergeCell ref="S105:AA105"/>
    <mergeCell ref="AB105:AJ105"/>
    <mergeCell ref="L106:R106"/>
    <mergeCell ref="S106:AA106"/>
    <mergeCell ref="AB106:AJ106"/>
    <mergeCell ref="B99:R99"/>
    <mergeCell ref="S99:AA99"/>
    <mergeCell ref="AB99:AJ99"/>
    <mergeCell ref="B100:K101"/>
    <mergeCell ref="L100:R100"/>
    <mergeCell ref="S100:AA100"/>
    <mergeCell ref="AB100:AJ100"/>
    <mergeCell ref="L101:R101"/>
    <mergeCell ref="S101:AA101"/>
    <mergeCell ref="AB101:AJ101"/>
    <mergeCell ref="C92:D98"/>
    <mergeCell ref="E92:R92"/>
    <mergeCell ref="S92:AA92"/>
    <mergeCell ref="AB92:AJ92"/>
    <mergeCell ref="E93:F98"/>
    <mergeCell ref="G93:R93"/>
    <mergeCell ref="S93:AA93"/>
    <mergeCell ref="AB93:AJ93"/>
    <mergeCell ref="G94:R94"/>
    <mergeCell ref="S94:AA94"/>
    <mergeCell ref="G97:R97"/>
    <mergeCell ref="S97:AA97"/>
    <mergeCell ref="AB97:AJ97"/>
    <mergeCell ref="G98:R98"/>
    <mergeCell ref="S98:AA98"/>
    <mergeCell ref="AB98:AJ98"/>
    <mergeCell ref="AB94:AJ94"/>
    <mergeCell ref="G95:R95"/>
    <mergeCell ref="S95:AA95"/>
    <mergeCell ref="AB95:AJ95"/>
    <mergeCell ref="G96:R96"/>
    <mergeCell ref="S96:AA96"/>
    <mergeCell ref="AB96:AJ96"/>
    <mergeCell ref="B90:R90"/>
    <mergeCell ref="S90:AA90"/>
    <mergeCell ref="AB90:AJ90"/>
    <mergeCell ref="C91:R91"/>
    <mergeCell ref="S91:AA91"/>
    <mergeCell ref="AB91:AJ91"/>
    <mergeCell ref="B88:K89"/>
    <mergeCell ref="L88:R88"/>
    <mergeCell ref="S88:AA88"/>
    <mergeCell ref="AB88:AJ88"/>
    <mergeCell ref="L89:R89"/>
    <mergeCell ref="S89:AA89"/>
    <mergeCell ref="AB89:AJ89"/>
    <mergeCell ref="B81:K87"/>
    <mergeCell ref="L81:R81"/>
    <mergeCell ref="S81:AA81"/>
    <mergeCell ref="AB81:AJ81"/>
    <mergeCell ref="L82:R82"/>
    <mergeCell ref="S82:AA82"/>
    <mergeCell ref="AB82:AJ82"/>
    <mergeCell ref="L83:R83"/>
    <mergeCell ref="S83:AA83"/>
    <mergeCell ref="AB83:AJ83"/>
    <mergeCell ref="L86:R86"/>
    <mergeCell ref="S86:AA86"/>
    <mergeCell ref="AB86:AJ86"/>
    <mergeCell ref="L87:R87"/>
    <mergeCell ref="S87:AA87"/>
    <mergeCell ref="AB87:AJ87"/>
    <mergeCell ref="L84:R84"/>
    <mergeCell ref="S84:AA84"/>
    <mergeCell ref="AB84:AJ84"/>
    <mergeCell ref="L85:R85"/>
    <mergeCell ref="S85:AA85"/>
    <mergeCell ref="AB85:AJ85"/>
    <mergeCell ref="B78:R78"/>
    <mergeCell ref="S78:AA78"/>
    <mergeCell ref="AB78:AJ78"/>
    <mergeCell ref="B79:K80"/>
    <mergeCell ref="L79:R79"/>
    <mergeCell ref="S79:AA79"/>
    <mergeCell ref="AB79:AJ79"/>
    <mergeCell ref="L80:R80"/>
    <mergeCell ref="S80:AA80"/>
    <mergeCell ref="AB80:AJ80"/>
    <mergeCell ref="C71:D77"/>
    <mergeCell ref="E71:R71"/>
    <mergeCell ref="S71:AA71"/>
    <mergeCell ref="AB71:AJ71"/>
    <mergeCell ref="E72:F77"/>
    <mergeCell ref="G72:R72"/>
    <mergeCell ref="S72:AA72"/>
    <mergeCell ref="AB72:AJ72"/>
    <mergeCell ref="G73:R73"/>
    <mergeCell ref="S73:AA73"/>
    <mergeCell ref="G76:R76"/>
    <mergeCell ref="S76:AA76"/>
    <mergeCell ref="AB76:AJ76"/>
    <mergeCell ref="G77:R77"/>
    <mergeCell ref="S77:AA77"/>
    <mergeCell ref="AB77:AJ77"/>
    <mergeCell ref="AB73:AJ73"/>
    <mergeCell ref="G74:R74"/>
    <mergeCell ref="S74:AA74"/>
    <mergeCell ref="AB74:AJ74"/>
    <mergeCell ref="G75:R75"/>
    <mergeCell ref="S75:AA75"/>
    <mergeCell ref="AB75:AJ75"/>
    <mergeCell ref="B69:R69"/>
    <mergeCell ref="S69:AA69"/>
    <mergeCell ref="AB69:AJ69"/>
    <mergeCell ref="C70:R70"/>
    <mergeCell ref="S70:AA70"/>
    <mergeCell ref="AB70:AJ70"/>
    <mergeCell ref="B67:K68"/>
    <mergeCell ref="L67:R67"/>
    <mergeCell ref="S67:AA67"/>
    <mergeCell ref="AB67:AJ67"/>
    <mergeCell ref="L68:R68"/>
    <mergeCell ref="S68:AA68"/>
    <mergeCell ref="AB68:AJ68"/>
    <mergeCell ref="B60:K66"/>
    <mergeCell ref="L60:R60"/>
    <mergeCell ref="S60:AA60"/>
    <mergeCell ref="AB60:AJ60"/>
    <mergeCell ref="L61:R61"/>
    <mergeCell ref="S61:AA61"/>
    <mergeCell ref="AB61:AJ61"/>
    <mergeCell ref="L62:R62"/>
    <mergeCell ref="S62:AA62"/>
    <mergeCell ref="AB62:AJ62"/>
    <mergeCell ref="L65:R65"/>
    <mergeCell ref="S65:AA65"/>
    <mergeCell ref="AB65:AJ65"/>
    <mergeCell ref="L66:R66"/>
    <mergeCell ref="S66:AA66"/>
    <mergeCell ref="AB66:AJ66"/>
    <mergeCell ref="L63:R63"/>
    <mergeCell ref="S63:AA63"/>
    <mergeCell ref="AB63:AJ63"/>
    <mergeCell ref="L64:R64"/>
    <mergeCell ref="S64:AA64"/>
    <mergeCell ref="AB64:AJ64"/>
    <mergeCell ref="B57:R57"/>
    <mergeCell ref="S57:AA57"/>
    <mergeCell ref="AB57:AJ57"/>
    <mergeCell ref="B58:K59"/>
    <mergeCell ref="L58:R58"/>
    <mergeCell ref="S58:AA58"/>
    <mergeCell ref="AB58:AJ58"/>
    <mergeCell ref="L59:R59"/>
    <mergeCell ref="S59:AA59"/>
    <mergeCell ref="AB59:AJ59"/>
    <mergeCell ref="C50:D56"/>
    <mergeCell ref="E50:R50"/>
    <mergeCell ref="S50:AA50"/>
    <mergeCell ref="AB50:AJ50"/>
    <mergeCell ref="E51:F56"/>
    <mergeCell ref="G51:R51"/>
    <mergeCell ref="S51:AA51"/>
    <mergeCell ref="AB51:AJ51"/>
    <mergeCell ref="G52:R52"/>
    <mergeCell ref="S52:AA52"/>
    <mergeCell ref="G55:R55"/>
    <mergeCell ref="S55:AA55"/>
    <mergeCell ref="AB55:AJ55"/>
    <mergeCell ref="G56:R56"/>
    <mergeCell ref="S56:AA56"/>
    <mergeCell ref="AB56:AJ56"/>
    <mergeCell ref="AB52:AJ52"/>
    <mergeCell ref="G53:R53"/>
    <mergeCell ref="S53:AA53"/>
    <mergeCell ref="AB53:AJ53"/>
    <mergeCell ref="G54:R54"/>
    <mergeCell ref="S54:AA54"/>
    <mergeCell ref="AB54:AJ54"/>
    <mergeCell ref="S30:AA30"/>
    <mergeCell ref="AB30:AJ30"/>
    <mergeCell ref="S25:AA25"/>
    <mergeCell ref="AB25:AJ25"/>
    <mergeCell ref="S26:AA26"/>
    <mergeCell ref="AB26:AJ26"/>
    <mergeCell ref="AB38:AJ38"/>
    <mergeCell ref="B39:K45"/>
    <mergeCell ref="L39:R39"/>
    <mergeCell ref="S39:AA39"/>
    <mergeCell ref="AB39:AJ39"/>
    <mergeCell ref="L40:R40"/>
    <mergeCell ref="S40:AA40"/>
    <mergeCell ref="AB40:AJ40"/>
    <mergeCell ref="L41:R41"/>
    <mergeCell ref="S41:AA41"/>
    <mergeCell ref="L44:R44"/>
    <mergeCell ref="S44:AA44"/>
    <mergeCell ref="AB44:AJ44"/>
    <mergeCell ref="L45:R45"/>
    <mergeCell ref="S45:AA45"/>
    <mergeCell ref="AB45:AJ45"/>
    <mergeCell ref="AB41:AJ41"/>
    <mergeCell ref="L42:R42"/>
    <mergeCell ref="L26:R26"/>
    <mergeCell ref="B27:R27"/>
    <mergeCell ref="C28:R28"/>
    <mergeCell ref="C29:D35"/>
    <mergeCell ref="E30:F35"/>
    <mergeCell ref="E29:R29"/>
    <mergeCell ref="G30:R30"/>
    <mergeCell ref="G31:R31"/>
    <mergeCell ref="G32:R32"/>
    <mergeCell ref="G34:R34"/>
    <mergeCell ref="AN11:BD12"/>
    <mergeCell ref="AB19:AJ19"/>
    <mergeCell ref="S20:AA20"/>
    <mergeCell ref="AB20:AJ20"/>
    <mergeCell ref="S18:AA18"/>
    <mergeCell ref="AL3:AO3"/>
    <mergeCell ref="AL4:AO4"/>
    <mergeCell ref="AL5:AO6"/>
    <mergeCell ref="AL7:AO7"/>
    <mergeCell ref="AL8:AO8"/>
    <mergeCell ref="AL9:AO9"/>
    <mergeCell ref="AL10:AO10"/>
    <mergeCell ref="V5:AJ5"/>
    <mergeCell ref="V6:AJ6"/>
    <mergeCell ref="S7:AJ7"/>
    <mergeCell ref="S8:AJ8"/>
    <mergeCell ref="S9:AJ9"/>
    <mergeCell ref="S10:AJ10"/>
    <mergeCell ref="S17:AA17"/>
    <mergeCell ref="AB17:AJ17"/>
    <mergeCell ref="AB15:AJ15"/>
    <mergeCell ref="S16:AA16"/>
    <mergeCell ref="AB16:AJ16"/>
    <mergeCell ref="B16:K17"/>
    <mergeCell ref="L21:R21"/>
    <mergeCell ref="S22:AA22"/>
    <mergeCell ref="AB22:AJ22"/>
    <mergeCell ref="S21:AA21"/>
    <mergeCell ref="L23:R23"/>
    <mergeCell ref="L24:R24"/>
    <mergeCell ref="B139:U140"/>
    <mergeCell ref="B141:AJ141"/>
    <mergeCell ref="S32:AA32"/>
    <mergeCell ref="B128:O128"/>
    <mergeCell ref="P128:AJ128"/>
    <mergeCell ref="B129:O129"/>
    <mergeCell ref="P129:AJ129"/>
    <mergeCell ref="B130:O130"/>
    <mergeCell ref="P130:AJ130"/>
    <mergeCell ref="B124:O125"/>
    <mergeCell ref="B126:O126"/>
    <mergeCell ref="P126:AJ126"/>
    <mergeCell ref="B127:O127"/>
    <mergeCell ref="P127:AJ127"/>
    <mergeCell ref="P124:U124"/>
    <mergeCell ref="V124:X124"/>
    <mergeCell ref="P125:X125"/>
    <mergeCell ref="B143:U143"/>
    <mergeCell ref="B135:O135"/>
    <mergeCell ref="P135:AJ135"/>
    <mergeCell ref="B137:AB137"/>
    <mergeCell ref="B138:U138"/>
    <mergeCell ref="V139:AJ140"/>
    <mergeCell ref="V138:AJ138"/>
    <mergeCell ref="B131:O131"/>
    <mergeCell ref="P131:AJ131"/>
    <mergeCell ref="B132:O132"/>
    <mergeCell ref="P132:AJ132"/>
    <mergeCell ref="B133:O134"/>
    <mergeCell ref="P133:AJ134"/>
    <mergeCell ref="Y125:AJ125"/>
    <mergeCell ref="AB32:AJ32"/>
    <mergeCell ref="S42:AA42"/>
    <mergeCell ref="C49:R49"/>
    <mergeCell ref="G33:R33"/>
    <mergeCell ref="S35:AA35"/>
    <mergeCell ref="AB35:AJ35"/>
    <mergeCell ref="B36:R36"/>
    <mergeCell ref="S36:AA36"/>
    <mergeCell ref="AB36:AJ36"/>
    <mergeCell ref="B37:K38"/>
    <mergeCell ref="L37:R37"/>
    <mergeCell ref="S37:AA37"/>
    <mergeCell ref="AB37:AJ37"/>
    <mergeCell ref="L38:R38"/>
    <mergeCell ref="S38:AA38"/>
    <mergeCell ref="S49:AA49"/>
    <mergeCell ref="AB49:AJ49"/>
    <mergeCell ref="B46:K47"/>
    <mergeCell ref="L46:R46"/>
    <mergeCell ref="S46:AA46"/>
    <mergeCell ref="AB46:AJ46"/>
    <mergeCell ref="L47:R47"/>
    <mergeCell ref="S47:AA47"/>
    <mergeCell ref="AB47:AJ47"/>
    <mergeCell ref="S48:AA48"/>
    <mergeCell ref="AB48:AJ48"/>
    <mergeCell ref="P7:R7"/>
    <mergeCell ref="L16:R16"/>
    <mergeCell ref="L17:R17"/>
    <mergeCell ref="L18:R18"/>
    <mergeCell ref="L25:R25"/>
    <mergeCell ref="L43:R43"/>
    <mergeCell ref="S43:AA43"/>
    <mergeCell ref="AB43:AJ43"/>
    <mergeCell ref="B48:R48"/>
    <mergeCell ref="L19:R19"/>
    <mergeCell ref="L20:R20"/>
    <mergeCell ref="P8:R8"/>
    <mergeCell ref="P9:R9"/>
    <mergeCell ref="AB21:AJ21"/>
    <mergeCell ref="B15:R15"/>
    <mergeCell ref="B18:K24"/>
    <mergeCell ref="S23:AA23"/>
    <mergeCell ref="AB23:AJ23"/>
    <mergeCell ref="S24:AA24"/>
    <mergeCell ref="AB24:AJ24"/>
    <mergeCell ref="S15:AA15"/>
    <mergeCell ref="AB33:AJ33"/>
    <mergeCell ref="S34:AA34"/>
    <mergeCell ref="AB34:AJ34"/>
    <mergeCell ref="G35:R35"/>
    <mergeCell ref="AB42:AJ42"/>
    <mergeCell ref="B2:O2"/>
    <mergeCell ref="B1:AA1"/>
    <mergeCell ref="B3:O3"/>
    <mergeCell ref="P3:AA3"/>
    <mergeCell ref="B4:O6"/>
    <mergeCell ref="P4:AA4"/>
    <mergeCell ref="P5:U6"/>
    <mergeCell ref="S27:AA27"/>
    <mergeCell ref="AB27:AJ27"/>
    <mergeCell ref="B11:K12"/>
    <mergeCell ref="P11:AJ11"/>
    <mergeCell ref="P12:AJ12"/>
    <mergeCell ref="L12:O12"/>
    <mergeCell ref="B7:O7"/>
    <mergeCell ref="B8:O8"/>
    <mergeCell ref="B9:O10"/>
    <mergeCell ref="L11:O11"/>
    <mergeCell ref="P10:R10"/>
    <mergeCell ref="B25:K26"/>
    <mergeCell ref="AL128:AO128"/>
    <mergeCell ref="AL147:AO148"/>
    <mergeCell ref="AL138:AO138"/>
    <mergeCell ref="AL144:AO144"/>
    <mergeCell ref="AL146:AO146"/>
    <mergeCell ref="L22:R22"/>
    <mergeCell ref="AB18:AJ18"/>
    <mergeCell ref="S19:AA19"/>
    <mergeCell ref="AL123:AO123"/>
    <mergeCell ref="AL124:AO124"/>
    <mergeCell ref="AL125:AO125"/>
    <mergeCell ref="AL126:AO126"/>
    <mergeCell ref="AL127:AO127"/>
    <mergeCell ref="S28:AA28"/>
    <mergeCell ref="AB28:AJ28"/>
    <mergeCell ref="S31:AA31"/>
    <mergeCell ref="AB31:AJ31"/>
    <mergeCell ref="B122:O122"/>
    <mergeCell ref="B123:O123"/>
    <mergeCell ref="P123:AJ123"/>
    <mergeCell ref="B120:AJ120"/>
    <mergeCell ref="S29:AA29"/>
    <mergeCell ref="AB29:AJ29"/>
    <mergeCell ref="S33:AA33"/>
    <mergeCell ref="AL153:AO153"/>
    <mergeCell ref="AL149:AO149"/>
    <mergeCell ref="AL150:AO150"/>
    <mergeCell ref="AL151:AO151"/>
    <mergeCell ref="AL152:AO152"/>
    <mergeCell ref="AL129:AO129"/>
    <mergeCell ref="AL130:AO130"/>
    <mergeCell ref="AL131:AO131"/>
    <mergeCell ref="AL132:AO132"/>
    <mergeCell ref="AL145:AO145"/>
  </mergeCells>
  <phoneticPr fontId="2"/>
  <dataValidations count="6">
    <dataValidation type="list" allowBlank="1" showInputMessage="1" showErrorMessage="1" sqref="F152:F153" xr:uid="{00000000-0002-0000-0400-000002000000}">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L25 L46 L67 L88 L109" xr:uid="{00000000-0002-0000-0400-000004000000}">
      <formula1>"敷金,前払金（家賃、介護サービス費等）,その他"</formula1>
    </dataValidation>
    <dataValidation type="list" allowBlank="1" showInputMessage="1" showErrorMessage="1" sqref="P7:P9 S41:S45 AB41:AB45 S104:S108 AB104:AB108 S62:S66 AB62:AB66 S83:S87 AB83:AB87 S20:S24 AB20:AB24" xr:uid="{00000000-0002-0000-0400-000005000000}">
      <formula1>"あり,なし"</formula1>
    </dataValidation>
    <dataValidation type="list" allowBlank="1" showInputMessage="1" showErrorMessage="1" sqref="P4:T4" xr:uid="{00000000-0002-0000-0400-000006000000}">
      <formula1>"全額前払い方式,一部前払い・一部月払い方式,月払い方式,選択方式"</formula1>
    </dataValidation>
    <dataValidation type="list" allowBlank="1" showInputMessage="1" showErrorMessage="1" sqref="P3:T3" xr:uid="{00000000-0002-0000-0400-000007000000}">
      <formula1>"利用権方式,建物賃貸借方式,終身建物賃貸借方式"</formula1>
    </dataValidation>
    <dataValidation type="list" allowBlank="1" showInputMessage="1" showErrorMessage="1" sqref="S39 AB39 S102 AB102 S60 AB60 S81 AB81 S18 AB18" xr:uid="{6723E877-10E8-4E24-8D78-ED959D9B7908}">
      <formula1>"一般居室個室,一般居室相部屋（夫婦・親族）,一般居室相部屋（夫婦・親族以外）,介護居室個室,介護居室相部屋（夫婦・親族）,介護居室相部屋（夫婦・親族以外）,一時介護室"</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121"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6015414-0467-413B-8B7D-E743178F23C7}">
          <x14:formula1>
            <xm:f>'３建物概要'!$AA$15:$AA$21</xm:f>
          </x14:formula1>
          <xm:sqref>S40:AJ40 S61:AJ61 S82:AJ82 S19:AJ19 S103:AJ103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74"/>
  <sheetViews>
    <sheetView view="pageBreakPreview" zoomScale="90" zoomScaleNormal="85" zoomScaleSheetLayoutView="90" workbookViewId="0"/>
  </sheetViews>
  <sheetFormatPr defaultColWidth="2.5" defaultRowHeight="13.5"/>
  <cols>
    <col min="1" max="53" width="2.5" style="10"/>
    <col min="54" max="54" width="2.5" style="225"/>
    <col min="55" max="16384" width="2.5" style="10"/>
  </cols>
  <sheetData>
    <row r="1" spans="1:41" ht="21" customHeight="1">
      <c r="A1" s="8" t="s">
        <v>295</v>
      </c>
      <c r="B1" s="803" t="s">
        <v>61</v>
      </c>
      <c r="C1" s="803"/>
      <c r="D1" s="803"/>
      <c r="E1" s="803"/>
      <c r="F1" s="803"/>
      <c r="G1" s="803"/>
      <c r="H1" s="803"/>
      <c r="I1" s="803"/>
      <c r="J1" s="803"/>
      <c r="K1" s="803"/>
      <c r="L1" s="803"/>
      <c r="M1" s="803"/>
      <c r="N1" s="803"/>
      <c r="O1" s="803"/>
      <c r="P1" s="803"/>
      <c r="Q1" s="803"/>
      <c r="R1" s="803"/>
      <c r="S1" s="803"/>
      <c r="T1" s="803"/>
      <c r="U1" s="803"/>
      <c r="V1" s="803"/>
      <c r="W1" s="803"/>
      <c r="X1" s="803"/>
      <c r="Y1" s="803"/>
      <c r="Z1" s="803"/>
      <c r="AA1" s="163"/>
      <c r="AB1" s="163"/>
      <c r="AC1" s="163"/>
      <c r="AD1" s="163"/>
      <c r="AE1" s="163"/>
      <c r="AL1" s="225" t="s">
        <v>727</v>
      </c>
    </row>
    <row r="2" spans="1:41" ht="21" customHeight="1" thickBot="1">
      <c r="A2" s="49"/>
      <c r="B2" s="508" t="s">
        <v>219</v>
      </c>
      <c r="C2" s="508"/>
      <c r="D2" s="508"/>
      <c r="E2" s="508"/>
      <c r="F2" s="1242"/>
      <c r="G2" s="1242"/>
      <c r="H2" s="164"/>
      <c r="I2" s="164"/>
      <c r="J2" s="164"/>
      <c r="K2" s="49"/>
      <c r="L2" s="49"/>
      <c r="M2" s="49"/>
      <c r="N2" s="49"/>
      <c r="O2" s="49"/>
      <c r="P2" s="49"/>
      <c r="Q2" s="49"/>
      <c r="R2" s="49"/>
      <c r="S2" s="49"/>
      <c r="T2" s="49"/>
      <c r="U2" s="49"/>
      <c r="V2" s="49"/>
      <c r="W2" s="49"/>
      <c r="X2" s="49"/>
      <c r="Y2" s="49"/>
      <c r="Z2" s="49"/>
      <c r="AA2" s="49"/>
      <c r="AB2" s="49"/>
      <c r="AC2" s="49"/>
      <c r="AD2" s="49"/>
      <c r="AE2" s="49"/>
    </row>
    <row r="3" spans="1:41" ht="21" customHeight="1">
      <c r="B3" s="408" t="s">
        <v>182</v>
      </c>
      <c r="C3" s="409"/>
      <c r="D3" s="409"/>
      <c r="E3" s="409"/>
      <c r="F3" s="410"/>
      <c r="G3" s="551" t="s">
        <v>178</v>
      </c>
      <c r="H3" s="552"/>
      <c r="I3" s="552"/>
      <c r="J3" s="552"/>
      <c r="K3" s="552"/>
      <c r="L3" s="552"/>
      <c r="M3" s="552"/>
      <c r="N3" s="552"/>
      <c r="O3" s="552"/>
      <c r="P3" s="552"/>
      <c r="Q3" s="552"/>
      <c r="R3" s="552"/>
      <c r="S3" s="552"/>
      <c r="T3" s="552"/>
      <c r="U3" s="553"/>
      <c r="V3" s="1238">
        <v>0</v>
      </c>
      <c r="W3" s="1239"/>
      <c r="X3" s="1239"/>
      <c r="Y3" s="1239"/>
      <c r="Z3" s="1239"/>
      <c r="AA3" s="1239"/>
      <c r="AB3" s="1239"/>
      <c r="AC3" s="1239"/>
      <c r="AD3" s="1239"/>
      <c r="AE3" s="1239"/>
      <c r="AF3" s="1239"/>
      <c r="AG3" s="166" t="s">
        <v>689</v>
      </c>
      <c r="AH3" s="166"/>
      <c r="AI3" s="166"/>
      <c r="AJ3" s="98"/>
      <c r="AL3" s="1237" t="str">
        <f>IF(SUM(V3:AF6)=V21,"","合計値エラー")</f>
        <v/>
      </c>
      <c r="AM3" s="1237"/>
      <c r="AN3" s="1237"/>
      <c r="AO3" s="1237"/>
    </row>
    <row r="4" spans="1:41" ht="21" customHeight="1">
      <c r="B4" s="773"/>
      <c r="C4" s="764"/>
      <c r="D4" s="764"/>
      <c r="E4" s="764"/>
      <c r="F4" s="765"/>
      <c r="G4" s="389" t="s">
        <v>179</v>
      </c>
      <c r="H4" s="360"/>
      <c r="I4" s="360"/>
      <c r="J4" s="360"/>
      <c r="K4" s="360"/>
      <c r="L4" s="360"/>
      <c r="M4" s="360"/>
      <c r="N4" s="360"/>
      <c r="O4" s="360"/>
      <c r="P4" s="360"/>
      <c r="Q4" s="360"/>
      <c r="R4" s="360"/>
      <c r="S4" s="360"/>
      <c r="T4" s="360"/>
      <c r="U4" s="361"/>
      <c r="V4" s="1240">
        <v>0</v>
      </c>
      <c r="W4" s="1241"/>
      <c r="X4" s="1241"/>
      <c r="Y4" s="1241"/>
      <c r="Z4" s="1241"/>
      <c r="AA4" s="1241"/>
      <c r="AB4" s="1241"/>
      <c r="AC4" s="1241"/>
      <c r="AD4" s="1241"/>
      <c r="AE4" s="1241"/>
      <c r="AF4" s="1241"/>
      <c r="AG4" s="160" t="s">
        <v>689</v>
      </c>
      <c r="AH4" s="160"/>
      <c r="AI4" s="160"/>
      <c r="AJ4" s="99"/>
    </row>
    <row r="5" spans="1:41" ht="21" customHeight="1">
      <c r="B5" s="773"/>
      <c r="C5" s="764"/>
      <c r="D5" s="764"/>
      <c r="E5" s="764"/>
      <c r="F5" s="765"/>
      <c r="G5" s="389" t="s">
        <v>180</v>
      </c>
      <c r="H5" s="360"/>
      <c r="I5" s="360"/>
      <c r="J5" s="360"/>
      <c r="K5" s="360"/>
      <c r="L5" s="360"/>
      <c r="M5" s="360"/>
      <c r="N5" s="360"/>
      <c r="O5" s="360"/>
      <c r="P5" s="360"/>
      <c r="Q5" s="360"/>
      <c r="R5" s="360"/>
      <c r="S5" s="360"/>
      <c r="T5" s="360"/>
      <c r="U5" s="361"/>
      <c r="V5" s="1240">
        <v>30</v>
      </c>
      <c r="W5" s="1241"/>
      <c r="X5" s="1241"/>
      <c r="Y5" s="1241"/>
      <c r="Z5" s="1241"/>
      <c r="AA5" s="1241"/>
      <c r="AB5" s="1241"/>
      <c r="AC5" s="1241"/>
      <c r="AD5" s="1241"/>
      <c r="AE5" s="1241"/>
      <c r="AF5" s="1241"/>
      <c r="AG5" s="160" t="s">
        <v>689</v>
      </c>
      <c r="AH5" s="160"/>
      <c r="AI5" s="160"/>
      <c r="AJ5" s="99"/>
    </row>
    <row r="6" spans="1:41" ht="21" customHeight="1">
      <c r="B6" s="411"/>
      <c r="C6" s="412"/>
      <c r="D6" s="412"/>
      <c r="E6" s="412"/>
      <c r="F6" s="413"/>
      <c r="G6" s="389" t="s">
        <v>181</v>
      </c>
      <c r="H6" s="360"/>
      <c r="I6" s="360"/>
      <c r="J6" s="360"/>
      <c r="K6" s="360"/>
      <c r="L6" s="360"/>
      <c r="M6" s="360"/>
      <c r="N6" s="360"/>
      <c r="O6" s="360"/>
      <c r="P6" s="360"/>
      <c r="Q6" s="360"/>
      <c r="R6" s="360"/>
      <c r="S6" s="360"/>
      <c r="T6" s="360"/>
      <c r="U6" s="361"/>
      <c r="V6" s="1240">
        <v>30</v>
      </c>
      <c r="W6" s="1241"/>
      <c r="X6" s="1241"/>
      <c r="Y6" s="1241"/>
      <c r="Z6" s="1241"/>
      <c r="AA6" s="1241"/>
      <c r="AB6" s="1241"/>
      <c r="AC6" s="1241"/>
      <c r="AD6" s="1241"/>
      <c r="AE6" s="1241"/>
      <c r="AF6" s="1241"/>
      <c r="AG6" s="160" t="s">
        <v>689</v>
      </c>
      <c r="AH6" s="160"/>
      <c r="AI6" s="160"/>
      <c r="AJ6" s="99"/>
    </row>
    <row r="7" spans="1:41" ht="21" customHeight="1">
      <c r="B7" s="396" t="s">
        <v>452</v>
      </c>
      <c r="C7" s="397"/>
      <c r="D7" s="397"/>
      <c r="E7" s="397"/>
      <c r="F7" s="398"/>
      <c r="G7" s="1243" t="s">
        <v>48</v>
      </c>
      <c r="H7" s="1012"/>
      <c r="I7" s="1012"/>
      <c r="J7" s="1012"/>
      <c r="K7" s="1012"/>
      <c r="L7" s="1012"/>
      <c r="M7" s="1012"/>
      <c r="N7" s="1012"/>
      <c r="O7" s="1012"/>
      <c r="P7" s="1012"/>
      <c r="Q7" s="1012"/>
      <c r="R7" s="1012"/>
      <c r="S7" s="1012"/>
      <c r="T7" s="1012"/>
      <c r="U7" s="1013"/>
      <c r="V7" s="1240">
        <v>15</v>
      </c>
      <c r="W7" s="1241"/>
      <c r="X7" s="1241"/>
      <c r="Y7" s="1241"/>
      <c r="Z7" s="1241"/>
      <c r="AA7" s="1241"/>
      <c r="AB7" s="1241"/>
      <c r="AC7" s="1241"/>
      <c r="AD7" s="1241"/>
      <c r="AE7" s="1241"/>
      <c r="AF7" s="1241"/>
      <c r="AG7" s="160" t="s">
        <v>689</v>
      </c>
      <c r="AH7" s="160"/>
      <c r="AI7" s="160"/>
      <c r="AJ7" s="99"/>
      <c r="AL7" s="1237" t="str">
        <f>IF(SUM(V7:AF14)=V21,"","合計値エラー")</f>
        <v/>
      </c>
      <c r="AM7" s="1237"/>
      <c r="AN7" s="1237"/>
      <c r="AO7" s="1237"/>
    </row>
    <row r="8" spans="1:41" ht="21" customHeight="1">
      <c r="B8" s="396"/>
      <c r="C8" s="397"/>
      <c r="D8" s="397"/>
      <c r="E8" s="397"/>
      <c r="F8" s="398"/>
      <c r="G8" s="389" t="s">
        <v>183</v>
      </c>
      <c r="H8" s="360"/>
      <c r="I8" s="360"/>
      <c r="J8" s="360"/>
      <c r="K8" s="360"/>
      <c r="L8" s="360"/>
      <c r="M8" s="360"/>
      <c r="N8" s="360"/>
      <c r="O8" s="360"/>
      <c r="P8" s="360"/>
      <c r="Q8" s="360"/>
      <c r="R8" s="360"/>
      <c r="S8" s="360"/>
      <c r="T8" s="360"/>
      <c r="U8" s="361"/>
      <c r="V8" s="1240">
        <v>5</v>
      </c>
      <c r="W8" s="1241"/>
      <c r="X8" s="1241"/>
      <c r="Y8" s="1241"/>
      <c r="Z8" s="1241"/>
      <c r="AA8" s="1241"/>
      <c r="AB8" s="1241"/>
      <c r="AC8" s="1241"/>
      <c r="AD8" s="1241"/>
      <c r="AE8" s="1241"/>
      <c r="AF8" s="1241"/>
      <c r="AG8" s="160" t="s">
        <v>689</v>
      </c>
      <c r="AH8" s="160"/>
      <c r="AI8" s="160"/>
      <c r="AJ8" s="99"/>
    </row>
    <row r="9" spans="1:41" ht="21" customHeight="1">
      <c r="B9" s="396"/>
      <c r="C9" s="397"/>
      <c r="D9" s="397"/>
      <c r="E9" s="397"/>
      <c r="F9" s="398"/>
      <c r="G9" s="389" t="s">
        <v>184</v>
      </c>
      <c r="H9" s="360"/>
      <c r="I9" s="360"/>
      <c r="J9" s="360"/>
      <c r="K9" s="360"/>
      <c r="L9" s="360"/>
      <c r="M9" s="360"/>
      <c r="N9" s="360"/>
      <c r="O9" s="360"/>
      <c r="P9" s="360"/>
      <c r="Q9" s="360"/>
      <c r="R9" s="360"/>
      <c r="S9" s="360"/>
      <c r="T9" s="360"/>
      <c r="U9" s="361"/>
      <c r="V9" s="1240">
        <v>10</v>
      </c>
      <c r="W9" s="1241"/>
      <c r="X9" s="1241"/>
      <c r="Y9" s="1241"/>
      <c r="Z9" s="1241"/>
      <c r="AA9" s="1241"/>
      <c r="AB9" s="1241"/>
      <c r="AC9" s="1241"/>
      <c r="AD9" s="1241"/>
      <c r="AE9" s="1241"/>
      <c r="AF9" s="1241"/>
      <c r="AG9" s="160" t="s">
        <v>689</v>
      </c>
      <c r="AH9" s="160"/>
      <c r="AI9" s="160"/>
      <c r="AJ9" s="99"/>
    </row>
    <row r="10" spans="1:41" ht="21" customHeight="1">
      <c r="B10" s="396"/>
      <c r="C10" s="397"/>
      <c r="D10" s="397"/>
      <c r="E10" s="397"/>
      <c r="F10" s="398"/>
      <c r="G10" s="389" t="s">
        <v>185</v>
      </c>
      <c r="H10" s="360"/>
      <c r="I10" s="360"/>
      <c r="J10" s="360"/>
      <c r="K10" s="360"/>
      <c r="L10" s="360"/>
      <c r="M10" s="360"/>
      <c r="N10" s="360"/>
      <c r="O10" s="360"/>
      <c r="P10" s="360"/>
      <c r="Q10" s="360"/>
      <c r="R10" s="360"/>
      <c r="S10" s="360"/>
      <c r="T10" s="360"/>
      <c r="U10" s="361"/>
      <c r="V10" s="1240">
        <v>2</v>
      </c>
      <c r="W10" s="1241"/>
      <c r="X10" s="1241"/>
      <c r="Y10" s="1241"/>
      <c r="Z10" s="1241"/>
      <c r="AA10" s="1241"/>
      <c r="AB10" s="1241"/>
      <c r="AC10" s="1241"/>
      <c r="AD10" s="1241"/>
      <c r="AE10" s="1241"/>
      <c r="AF10" s="1241"/>
      <c r="AG10" s="160" t="s">
        <v>689</v>
      </c>
      <c r="AH10" s="160"/>
      <c r="AI10" s="160"/>
      <c r="AJ10" s="99"/>
    </row>
    <row r="11" spans="1:41" ht="21" customHeight="1">
      <c r="B11" s="396"/>
      <c r="C11" s="397"/>
      <c r="D11" s="397"/>
      <c r="E11" s="397"/>
      <c r="F11" s="398"/>
      <c r="G11" s="389" t="s">
        <v>186</v>
      </c>
      <c r="H11" s="360"/>
      <c r="I11" s="360"/>
      <c r="J11" s="360"/>
      <c r="K11" s="360"/>
      <c r="L11" s="360"/>
      <c r="M11" s="360"/>
      <c r="N11" s="360"/>
      <c r="O11" s="360"/>
      <c r="P11" s="360"/>
      <c r="Q11" s="360"/>
      <c r="R11" s="360"/>
      <c r="S11" s="360"/>
      <c r="T11" s="360"/>
      <c r="U11" s="361"/>
      <c r="V11" s="1240">
        <v>5</v>
      </c>
      <c r="W11" s="1241"/>
      <c r="X11" s="1241"/>
      <c r="Y11" s="1241"/>
      <c r="Z11" s="1241"/>
      <c r="AA11" s="1241"/>
      <c r="AB11" s="1241"/>
      <c r="AC11" s="1241"/>
      <c r="AD11" s="1241"/>
      <c r="AE11" s="1241"/>
      <c r="AF11" s="1241"/>
      <c r="AG11" s="160" t="s">
        <v>689</v>
      </c>
      <c r="AH11" s="160"/>
      <c r="AI11" s="160"/>
      <c r="AJ11" s="99"/>
    </row>
    <row r="12" spans="1:41" ht="21" customHeight="1">
      <c r="B12" s="396"/>
      <c r="C12" s="397"/>
      <c r="D12" s="397"/>
      <c r="E12" s="397"/>
      <c r="F12" s="398"/>
      <c r="G12" s="389" t="s">
        <v>187</v>
      </c>
      <c r="H12" s="360"/>
      <c r="I12" s="360"/>
      <c r="J12" s="360"/>
      <c r="K12" s="360"/>
      <c r="L12" s="360"/>
      <c r="M12" s="360"/>
      <c r="N12" s="360"/>
      <c r="O12" s="360"/>
      <c r="P12" s="360"/>
      <c r="Q12" s="360"/>
      <c r="R12" s="360"/>
      <c r="S12" s="360"/>
      <c r="T12" s="360"/>
      <c r="U12" s="361"/>
      <c r="V12" s="1240">
        <v>8</v>
      </c>
      <c r="W12" s="1241"/>
      <c r="X12" s="1241"/>
      <c r="Y12" s="1241"/>
      <c r="Z12" s="1241"/>
      <c r="AA12" s="1241"/>
      <c r="AB12" s="1241"/>
      <c r="AC12" s="1241"/>
      <c r="AD12" s="1241"/>
      <c r="AE12" s="1241"/>
      <c r="AF12" s="1241"/>
      <c r="AG12" s="160" t="s">
        <v>689</v>
      </c>
      <c r="AH12" s="160"/>
      <c r="AI12" s="160"/>
      <c r="AJ12" s="99"/>
    </row>
    <row r="13" spans="1:41" ht="21" customHeight="1">
      <c r="B13" s="396"/>
      <c r="C13" s="397"/>
      <c r="D13" s="397"/>
      <c r="E13" s="397"/>
      <c r="F13" s="398"/>
      <c r="G13" s="389" t="s">
        <v>188</v>
      </c>
      <c r="H13" s="360"/>
      <c r="I13" s="360"/>
      <c r="J13" s="360"/>
      <c r="K13" s="360"/>
      <c r="L13" s="360"/>
      <c r="M13" s="360"/>
      <c r="N13" s="360"/>
      <c r="O13" s="360"/>
      <c r="P13" s="360"/>
      <c r="Q13" s="360"/>
      <c r="R13" s="360"/>
      <c r="S13" s="360"/>
      <c r="T13" s="360"/>
      <c r="U13" s="361"/>
      <c r="V13" s="1240">
        <v>10</v>
      </c>
      <c r="W13" s="1241"/>
      <c r="X13" s="1241"/>
      <c r="Y13" s="1241"/>
      <c r="Z13" s="1241"/>
      <c r="AA13" s="1241"/>
      <c r="AB13" s="1241"/>
      <c r="AC13" s="1241"/>
      <c r="AD13" s="1241"/>
      <c r="AE13" s="1241"/>
      <c r="AF13" s="1241"/>
      <c r="AG13" s="160" t="s">
        <v>689</v>
      </c>
      <c r="AH13" s="160"/>
      <c r="AI13" s="160"/>
      <c r="AJ13" s="99"/>
    </row>
    <row r="14" spans="1:41" ht="21" customHeight="1">
      <c r="B14" s="393"/>
      <c r="C14" s="394"/>
      <c r="D14" s="394"/>
      <c r="E14" s="394"/>
      <c r="F14" s="395"/>
      <c r="G14" s="389" t="s">
        <v>189</v>
      </c>
      <c r="H14" s="360"/>
      <c r="I14" s="360"/>
      <c r="J14" s="360"/>
      <c r="K14" s="360"/>
      <c r="L14" s="360"/>
      <c r="M14" s="360"/>
      <c r="N14" s="360"/>
      <c r="O14" s="360"/>
      <c r="P14" s="360"/>
      <c r="Q14" s="360"/>
      <c r="R14" s="360"/>
      <c r="S14" s="360"/>
      <c r="T14" s="360"/>
      <c r="U14" s="361"/>
      <c r="V14" s="1240">
        <v>5</v>
      </c>
      <c r="W14" s="1241"/>
      <c r="X14" s="1241"/>
      <c r="Y14" s="1241"/>
      <c r="Z14" s="1241"/>
      <c r="AA14" s="1241"/>
      <c r="AB14" s="1241"/>
      <c r="AC14" s="1241"/>
      <c r="AD14" s="1241"/>
      <c r="AE14" s="1241"/>
      <c r="AF14" s="1241"/>
      <c r="AG14" s="160" t="s">
        <v>689</v>
      </c>
      <c r="AH14" s="160"/>
      <c r="AI14" s="160"/>
      <c r="AJ14" s="99"/>
    </row>
    <row r="15" spans="1:41" ht="21" customHeight="1">
      <c r="B15" s="369" t="s">
        <v>190</v>
      </c>
      <c r="C15" s="370"/>
      <c r="D15" s="370"/>
      <c r="E15" s="370"/>
      <c r="F15" s="371"/>
      <c r="G15" s="389" t="s">
        <v>191</v>
      </c>
      <c r="H15" s="360"/>
      <c r="I15" s="360"/>
      <c r="J15" s="360"/>
      <c r="K15" s="360"/>
      <c r="L15" s="360"/>
      <c r="M15" s="360"/>
      <c r="N15" s="360"/>
      <c r="O15" s="360"/>
      <c r="P15" s="360"/>
      <c r="Q15" s="360"/>
      <c r="R15" s="360"/>
      <c r="S15" s="360"/>
      <c r="T15" s="360"/>
      <c r="U15" s="361"/>
      <c r="V15" s="1240">
        <v>2</v>
      </c>
      <c r="W15" s="1241"/>
      <c r="X15" s="1241"/>
      <c r="Y15" s="1241"/>
      <c r="Z15" s="1241"/>
      <c r="AA15" s="1241"/>
      <c r="AB15" s="1241"/>
      <c r="AC15" s="1241"/>
      <c r="AD15" s="1241"/>
      <c r="AE15" s="1241"/>
      <c r="AF15" s="1241"/>
      <c r="AG15" s="160" t="s">
        <v>689</v>
      </c>
      <c r="AH15" s="160"/>
      <c r="AI15" s="160"/>
      <c r="AJ15" s="99"/>
      <c r="AL15" s="1237" t="str">
        <f>IF(SUM(V15:AF19)=V21,"","合計値エラー")</f>
        <v/>
      </c>
      <c r="AM15" s="1237"/>
      <c r="AN15" s="1237"/>
      <c r="AO15" s="1237"/>
    </row>
    <row r="16" spans="1:41" ht="21" customHeight="1">
      <c r="B16" s="773"/>
      <c r="C16" s="764"/>
      <c r="D16" s="764"/>
      <c r="E16" s="764"/>
      <c r="F16" s="765"/>
      <c r="G16" s="389" t="s">
        <v>192</v>
      </c>
      <c r="H16" s="360"/>
      <c r="I16" s="360"/>
      <c r="J16" s="360"/>
      <c r="K16" s="360"/>
      <c r="L16" s="360"/>
      <c r="M16" s="360"/>
      <c r="N16" s="360"/>
      <c r="O16" s="360"/>
      <c r="P16" s="360"/>
      <c r="Q16" s="360"/>
      <c r="R16" s="360"/>
      <c r="S16" s="360"/>
      <c r="T16" s="360"/>
      <c r="U16" s="361"/>
      <c r="V16" s="1240">
        <v>3</v>
      </c>
      <c r="W16" s="1241"/>
      <c r="X16" s="1241"/>
      <c r="Y16" s="1241"/>
      <c r="Z16" s="1241"/>
      <c r="AA16" s="1241"/>
      <c r="AB16" s="1241"/>
      <c r="AC16" s="1241"/>
      <c r="AD16" s="1241"/>
      <c r="AE16" s="1241"/>
      <c r="AF16" s="1241"/>
      <c r="AG16" s="160" t="s">
        <v>689</v>
      </c>
      <c r="AH16" s="160"/>
      <c r="AI16" s="160"/>
      <c r="AJ16" s="99"/>
    </row>
    <row r="17" spans="2:56" ht="21" customHeight="1">
      <c r="B17" s="773"/>
      <c r="C17" s="764"/>
      <c r="D17" s="764"/>
      <c r="E17" s="764"/>
      <c r="F17" s="765"/>
      <c r="G17" s="389" t="s">
        <v>193</v>
      </c>
      <c r="H17" s="360"/>
      <c r="I17" s="360"/>
      <c r="J17" s="360"/>
      <c r="K17" s="360"/>
      <c r="L17" s="360"/>
      <c r="M17" s="360"/>
      <c r="N17" s="360"/>
      <c r="O17" s="360"/>
      <c r="P17" s="360"/>
      <c r="Q17" s="360"/>
      <c r="R17" s="360"/>
      <c r="S17" s="360"/>
      <c r="T17" s="360"/>
      <c r="U17" s="361"/>
      <c r="V17" s="1240">
        <v>30</v>
      </c>
      <c r="W17" s="1241"/>
      <c r="X17" s="1241"/>
      <c r="Y17" s="1241"/>
      <c r="Z17" s="1241"/>
      <c r="AA17" s="1241"/>
      <c r="AB17" s="1241"/>
      <c r="AC17" s="1241"/>
      <c r="AD17" s="1241"/>
      <c r="AE17" s="1241"/>
      <c r="AF17" s="1241"/>
      <c r="AG17" s="160" t="s">
        <v>689</v>
      </c>
      <c r="AH17" s="160"/>
      <c r="AI17" s="160"/>
      <c r="AJ17" s="99"/>
    </row>
    <row r="18" spans="2:56" ht="21" customHeight="1">
      <c r="B18" s="773"/>
      <c r="C18" s="764"/>
      <c r="D18" s="764"/>
      <c r="E18" s="764"/>
      <c r="F18" s="765"/>
      <c r="G18" s="389" t="s">
        <v>194</v>
      </c>
      <c r="H18" s="360"/>
      <c r="I18" s="360"/>
      <c r="J18" s="360"/>
      <c r="K18" s="360"/>
      <c r="L18" s="360"/>
      <c r="M18" s="360"/>
      <c r="N18" s="360"/>
      <c r="O18" s="360"/>
      <c r="P18" s="360"/>
      <c r="Q18" s="360"/>
      <c r="R18" s="360"/>
      <c r="S18" s="360"/>
      <c r="T18" s="360"/>
      <c r="U18" s="361"/>
      <c r="V18" s="1240">
        <v>20</v>
      </c>
      <c r="W18" s="1241"/>
      <c r="X18" s="1241"/>
      <c r="Y18" s="1241"/>
      <c r="Z18" s="1241"/>
      <c r="AA18" s="1241"/>
      <c r="AB18" s="1241"/>
      <c r="AC18" s="1241"/>
      <c r="AD18" s="1241"/>
      <c r="AE18" s="1241"/>
      <c r="AF18" s="1241"/>
      <c r="AG18" s="160" t="s">
        <v>689</v>
      </c>
      <c r="AH18" s="160"/>
      <c r="AI18" s="160"/>
      <c r="AJ18" s="99"/>
    </row>
    <row r="19" spans="2:56" ht="21" customHeight="1" thickBot="1">
      <c r="B19" s="773"/>
      <c r="C19" s="764"/>
      <c r="D19" s="764"/>
      <c r="E19" s="764"/>
      <c r="F19" s="765"/>
      <c r="G19" s="630" t="s">
        <v>449</v>
      </c>
      <c r="H19" s="631"/>
      <c r="I19" s="631"/>
      <c r="J19" s="631"/>
      <c r="K19" s="631"/>
      <c r="L19" s="631"/>
      <c r="M19" s="631"/>
      <c r="N19" s="631"/>
      <c r="O19" s="631"/>
      <c r="P19" s="631"/>
      <c r="Q19" s="631"/>
      <c r="R19" s="631"/>
      <c r="S19" s="631"/>
      <c r="T19" s="631"/>
      <c r="U19" s="632"/>
      <c r="V19" s="1240">
        <v>5</v>
      </c>
      <c r="W19" s="1241"/>
      <c r="X19" s="1241"/>
      <c r="Y19" s="1241"/>
      <c r="Z19" s="1241"/>
      <c r="AA19" s="1241"/>
      <c r="AB19" s="1241"/>
      <c r="AC19" s="1241"/>
      <c r="AD19" s="1241"/>
      <c r="AE19" s="1241"/>
      <c r="AF19" s="1241"/>
      <c r="AG19" s="160" t="s">
        <v>689</v>
      </c>
      <c r="AH19" s="160"/>
      <c r="AI19" s="160"/>
      <c r="AJ19" s="99"/>
    </row>
    <row r="20" spans="2:56" ht="21" customHeight="1" thickBot="1">
      <c r="B20" s="1267" t="s">
        <v>450</v>
      </c>
      <c r="C20" s="1268"/>
      <c r="D20" s="1268"/>
      <c r="E20" s="1268"/>
      <c r="F20" s="1268"/>
      <c r="G20" s="1268"/>
      <c r="H20" s="1268"/>
      <c r="I20" s="1268"/>
      <c r="J20" s="1268"/>
      <c r="K20" s="1268"/>
      <c r="L20" s="1268"/>
      <c r="M20" s="1268"/>
      <c r="N20" s="1268"/>
      <c r="O20" s="1268"/>
      <c r="P20" s="1268"/>
      <c r="Q20" s="1268"/>
      <c r="R20" s="1268"/>
      <c r="S20" s="1268"/>
      <c r="T20" s="1268"/>
      <c r="U20" s="1269"/>
      <c r="V20" s="1260">
        <v>9</v>
      </c>
      <c r="W20" s="1261"/>
      <c r="X20" s="1261"/>
      <c r="Y20" s="1261"/>
      <c r="Z20" s="100" t="s">
        <v>700</v>
      </c>
      <c r="AA20" s="100"/>
      <c r="AB20" s="100"/>
      <c r="AC20" s="1261">
        <v>7</v>
      </c>
      <c r="AD20" s="1261"/>
      <c r="AE20" s="1261"/>
      <c r="AF20" s="1261"/>
      <c r="AG20" s="100" t="s">
        <v>689</v>
      </c>
      <c r="AH20" s="100"/>
      <c r="AI20" s="100"/>
      <c r="AJ20" s="101"/>
      <c r="AL20" s="225" t="s">
        <v>753</v>
      </c>
    </row>
    <row r="21" spans="2:56" ht="21" customHeight="1" thickBot="1">
      <c r="B21" s="1267" t="s">
        <v>311</v>
      </c>
      <c r="C21" s="1268"/>
      <c r="D21" s="1268"/>
      <c r="E21" s="1268"/>
      <c r="F21" s="1268"/>
      <c r="G21" s="1268"/>
      <c r="H21" s="1268"/>
      <c r="I21" s="1268"/>
      <c r="J21" s="1268"/>
      <c r="K21" s="1268"/>
      <c r="L21" s="1268"/>
      <c r="M21" s="1268"/>
      <c r="N21" s="1268"/>
      <c r="O21" s="1268"/>
      <c r="P21" s="1268"/>
      <c r="Q21" s="1268"/>
      <c r="R21" s="1268"/>
      <c r="S21" s="1268"/>
      <c r="T21" s="1268"/>
      <c r="U21" s="1269"/>
      <c r="V21" s="1262">
        <f>SUM(V3:AF6)</f>
        <v>60</v>
      </c>
      <c r="W21" s="1263"/>
      <c r="X21" s="1263"/>
      <c r="Y21" s="1263"/>
      <c r="Z21" s="1263"/>
      <c r="AA21" s="1263"/>
      <c r="AB21" s="1263"/>
      <c r="AC21" s="1263"/>
      <c r="AD21" s="1263"/>
      <c r="AE21" s="1263"/>
      <c r="AF21" s="1263"/>
      <c r="AG21" s="165" t="s">
        <v>689</v>
      </c>
      <c r="AH21" s="165"/>
      <c r="AI21" s="165"/>
      <c r="AJ21" s="101"/>
      <c r="AP21" s="225"/>
      <c r="AQ21" s="225"/>
      <c r="AT21" s="226" t="s">
        <v>769</v>
      </c>
      <c r="BB21" s="10"/>
      <c r="BD21" s="225"/>
    </row>
    <row r="22" spans="2:56" ht="21" customHeight="1">
      <c r="B22" s="102"/>
      <c r="C22" s="102"/>
      <c r="D22" s="102"/>
      <c r="E22" s="102"/>
      <c r="F22" s="102"/>
      <c r="G22" s="102"/>
      <c r="H22" s="102"/>
      <c r="I22" s="102"/>
      <c r="J22" s="102"/>
      <c r="K22" s="102"/>
      <c r="L22" s="102"/>
      <c r="M22" s="102"/>
      <c r="N22" s="102"/>
      <c r="O22" s="102"/>
      <c r="P22" s="102"/>
      <c r="Q22" s="102"/>
      <c r="R22" s="102"/>
      <c r="S22" s="102"/>
      <c r="T22" s="102"/>
      <c r="U22" s="102"/>
      <c r="V22" s="103"/>
      <c r="W22" s="103"/>
      <c r="X22" s="103"/>
      <c r="Y22" s="103"/>
      <c r="Z22" s="103"/>
      <c r="AA22" s="103"/>
      <c r="AB22" s="103"/>
      <c r="AC22" s="103"/>
      <c r="AD22" s="103"/>
      <c r="AE22" s="103"/>
      <c r="AF22" s="103"/>
      <c r="AG22" s="103"/>
      <c r="AH22" s="103"/>
      <c r="AI22" s="103"/>
      <c r="AJ22" s="104"/>
      <c r="AP22" s="225"/>
      <c r="AQ22" s="225"/>
      <c r="AT22" s="225" t="s">
        <v>754</v>
      </c>
      <c r="BB22" s="10"/>
      <c r="BD22" s="225"/>
    </row>
    <row r="23" spans="2:56" ht="21" customHeight="1" thickBot="1">
      <c r="B23" s="49" t="s">
        <v>221</v>
      </c>
      <c r="C23" s="49"/>
      <c r="D23" s="49"/>
      <c r="E23" s="49"/>
      <c r="F23" s="49"/>
      <c r="G23" s="49"/>
      <c r="H23" s="49"/>
      <c r="I23" s="49"/>
      <c r="J23" s="49"/>
      <c r="K23" s="49"/>
      <c r="L23" s="7"/>
      <c r="M23" s="7"/>
      <c r="N23" s="7"/>
      <c r="O23" s="7"/>
      <c r="P23" s="7"/>
      <c r="Q23" s="7"/>
      <c r="R23" s="7"/>
      <c r="S23" s="7"/>
      <c r="T23" s="7"/>
      <c r="U23" s="7"/>
      <c r="V23" s="7"/>
      <c r="W23" s="7"/>
      <c r="X23" s="7"/>
      <c r="Y23" s="7"/>
      <c r="Z23" s="7"/>
      <c r="AA23" s="7"/>
      <c r="AB23" s="7"/>
      <c r="AC23" s="7"/>
      <c r="AD23" s="7"/>
      <c r="AE23" s="7"/>
      <c r="AF23" s="7"/>
      <c r="AG23" s="7"/>
      <c r="AH23" s="7"/>
      <c r="AI23" s="7"/>
      <c r="AJ23" s="7"/>
      <c r="AP23" s="225"/>
      <c r="AQ23" s="225"/>
      <c r="AT23" s="225" t="s">
        <v>755</v>
      </c>
      <c r="BB23" s="10"/>
      <c r="BD23" s="225"/>
    </row>
    <row r="24" spans="2:56" ht="21" customHeight="1">
      <c r="B24" s="836" t="s">
        <v>177</v>
      </c>
      <c r="C24" s="552"/>
      <c r="D24" s="552"/>
      <c r="E24" s="552"/>
      <c r="F24" s="553"/>
      <c r="G24" s="551" t="s">
        <v>52</v>
      </c>
      <c r="H24" s="552"/>
      <c r="I24" s="552"/>
      <c r="J24" s="553"/>
      <c r="K24" s="1248">
        <v>20</v>
      </c>
      <c r="L24" s="1248"/>
      <c r="M24" s="1248"/>
      <c r="N24" s="1248"/>
      <c r="O24" s="1248"/>
      <c r="P24" s="1248"/>
      <c r="Q24" s="1248"/>
      <c r="R24" s="212" t="s">
        <v>689</v>
      </c>
      <c r="S24" s="200"/>
      <c r="T24" s="200"/>
      <c r="U24" s="105"/>
      <c r="V24" s="1254" t="s">
        <v>220</v>
      </c>
      <c r="W24" s="1255"/>
      <c r="X24" s="1255"/>
      <c r="Y24" s="1256"/>
      <c r="Z24" s="1248">
        <v>40</v>
      </c>
      <c r="AA24" s="1248"/>
      <c r="AB24" s="1248"/>
      <c r="AC24" s="1248"/>
      <c r="AD24" s="1248"/>
      <c r="AE24" s="1248"/>
      <c r="AF24" s="1248"/>
      <c r="AG24" s="212" t="s">
        <v>689</v>
      </c>
      <c r="AH24" s="212"/>
      <c r="AI24" s="213"/>
      <c r="AJ24" s="98"/>
      <c r="AL24" s="1237" t="str">
        <f>IF(SUM(K24,Z24)=V21,"","合計値エラー")</f>
        <v/>
      </c>
      <c r="AM24" s="1237"/>
      <c r="AN24" s="1237"/>
      <c r="AO24" s="1237"/>
      <c r="AP24" s="239"/>
      <c r="AQ24" s="239"/>
      <c r="AT24" s="225" t="s">
        <v>756</v>
      </c>
      <c r="BB24" s="10"/>
      <c r="BD24" s="225"/>
    </row>
    <row r="25" spans="2:56" ht="21" customHeight="1">
      <c r="B25" s="1272" t="s">
        <v>249</v>
      </c>
      <c r="C25" s="1273"/>
      <c r="D25" s="1273"/>
      <c r="E25" s="1273"/>
      <c r="F25" s="1274"/>
      <c r="G25" s="389" t="s">
        <v>52</v>
      </c>
      <c r="H25" s="360"/>
      <c r="I25" s="360"/>
      <c r="J25" s="361"/>
      <c r="K25" s="1270">
        <f>IFERROR(IF(K24="","",K24/(K24+Z24)*100),"")</f>
        <v>33.333333333333329</v>
      </c>
      <c r="L25" s="1270"/>
      <c r="M25" s="1270"/>
      <c r="N25" s="1270"/>
      <c r="O25" s="1270"/>
      <c r="P25" s="1270"/>
      <c r="Q25" s="1270"/>
      <c r="R25" s="236" t="s">
        <v>251</v>
      </c>
      <c r="S25" s="237"/>
      <c r="T25" s="237"/>
      <c r="U25" s="238"/>
      <c r="V25" s="1264" t="s">
        <v>220</v>
      </c>
      <c r="W25" s="1265"/>
      <c r="X25" s="1265"/>
      <c r="Y25" s="1266"/>
      <c r="Z25" s="1270">
        <f>IFERROR(IF(Z24="","",100-IF(K25="",0,K25)),"")</f>
        <v>66.666666666666671</v>
      </c>
      <c r="AA25" s="1271"/>
      <c r="AB25" s="1271"/>
      <c r="AC25" s="1271"/>
      <c r="AD25" s="1271"/>
      <c r="AE25" s="1271"/>
      <c r="AF25" s="1271"/>
      <c r="AG25" s="45" t="s">
        <v>251</v>
      </c>
      <c r="AH25" s="45"/>
      <c r="AI25" s="167"/>
      <c r="AJ25" s="69"/>
      <c r="AL25" s="225"/>
      <c r="AM25" s="225"/>
      <c r="AN25" s="225"/>
      <c r="AO25" s="225"/>
      <c r="AP25" s="225"/>
      <c r="AQ25" s="225"/>
      <c r="AT25" s="225" t="s">
        <v>757</v>
      </c>
      <c r="BB25" s="10"/>
      <c r="BD25" s="225"/>
    </row>
    <row r="26" spans="2:56" ht="21" customHeight="1" thickBot="1">
      <c r="B26" s="1244" t="s">
        <v>250</v>
      </c>
      <c r="C26" s="1245"/>
      <c r="D26" s="1245"/>
      <c r="E26" s="1245"/>
      <c r="F26" s="1246"/>
      <c r="G26" s="1257">
        <f>IFERROR(V21/'４サービス内容 '!N253*100,"")</f>
        <v>100</v>
      </c>
      <c r="H26" s="494"/>
      <c r="I26" s="494"/>
      <c r="J26" s="494"/>
      <c r="K26" s="494"/>
      <c r="L26" s="90" t="s">
        <v>251</v>
      </c>
      <c r="M26" s="630" t="s">
        <v>195</v>
      </c>
      <c r="N26" s="631"/>
      <c r="O26" s="631"/>
      <c r="P26" s="631"/>
      <c r="Q26" s="631"/>
      <c r="R26" s="632"/>
      <c r="S26" s="904">
        <v>85</v>
      </c>
      <c r="T26" s="905"/>
      <c r="U26" s="905"/>
      <c r="V26" s="905"/>
      <c r="W26" s="905"/>
      <c r="X26" s="90" t="s">
        <v>699</v>
      </c>
      <c r="Y26" s="630" t="s">
        <v>312</v>
      </c>
      <c r="Z26" s="631"/>
      <c r="AA26" s="631"/>
      <c r="AB26" s="631"/>
      <c r="AC26" s="632"/>
      <c r="AD26" s="1258">
        <f>IFERROR(((V8+V9)*0.375+V10*1+V11*2+V12*3+V13*4+V14*5)/SUM(V8:AF14),"")</f>
        <v>2.3694444444444445</v>
      </c>
      <c r="AE26" s="1258"/>
      <c r="AF26" s="1258"/>
      <c r="AG26" s="1258"/>
      <c r="AH26" s="1258"/>
      <c r="AI26" s="1258"/>
      <c r="AJ26" s="1259"/>
      <c r="AL26" s="347" t="str">
        <f>IF(COUNTA(S26,AD26)=2,"","未記入")</f>
        <v/>
      </c>
      <c r="AM26" s="347"/>
      <c r="AN26" s="347"/>
      <c r="AO26" s="347"/>
      <c r="AP26" s="220"/>
      <c r="AQ26" s="220"/>
      <c r="AT26" s="225"/>
      <c r="BB26" s="10"/>
      <c r="BD26" s="225"/>
    </row>
    <row r="27" spans="2:56" ht="21" customHeight="1">
      <c r="AL27" s="225"/>
      <c r="AM27" s="225"/>
      <c r="AN27" s="225"/>
      <c r="AO27" s="225"/>
      <c r="AP27" s="225"/>
      <c r="AQ27" s="225"/>
      <c r="AT27" s="225" t="s">
        <v>758</v>
      </c>
      <c r="BB27" s="10"/>
      <c r="BD27" s="225"/>
    </row>
    <row r="28" spans="2:56" ht="21" customHeight="1" thickBot="1">
      <c r="B28" s="223" t="s">
        <v>196</v>
      </c>
      <c r="C28" s="223"/>
      <c r="D28" s="223"/>
      <c r="E28" s="223"/>
      <c r="F28" s="223"/>
      <c r="G28" s="223"/>
      <c r="H28" s="223"/>
      <c r="I28" s="223"/>
      <c r="J28" s="223"/>
      <c r="K28" s="223"/>
      <c r="L28" s="161"/>
      <c r="M28" s="31"/>
      <c r="N28" s="31"/>
      <c r="O28" s="31"/>
      <c r="P28" s="31"/>
      <c r="Q28" s="31"/>
      <c r="R28" s="31"/>
      <c r="S28" s="31"/>
      <c r="T28" s="187"/>
      <c r="U28" s="187"/>
      <c r="AP28" s="225"/>
      <c r="AQ28" s="225"/>
      <c r="AT28" s="225" t="s">
        <v>759</v>
      </c>
      <c r="BB28" s="10"/>
      <c r="BD28" s="225"/>
    </row>
    <row r="29" spans="2:56" ht="21" customHeight="1">
      <c r="B29" s="408" t="s">
        <v>197</v>
      </c>
      <c r="C29" s="409"/>
      <c r="D29" s="409"/>
      <c r="E29" s="409"/>
      <c r="F29" s="409"/>
      <c r="G29" s="409"/>
      <c r="H29" s="409"/>
      <c r="I29" s="409"/>
      <c r="J29" s="410"/>
      <c r="K29" s="551" t="s">
        <v>51</v>
      </c>
      <c r="L29" s="552"/>
      <c r="M29" s="552"/>
      <c r="N29" s="552"/>
      <c r="O29" s="552"/>
      <c r="P29" s="552"/>
      <c r="Q29" s="552"/>
      <c r="R29" s="553"/>
      <c r="S29" s="1247">
        <v>0</v>
      </c>
      <c r="T29" s="1248"/>
      <c r="U29" s="1248"/>
      <c r="V29" s="1248"/>
      <c r="W29" s="1248"/>
      <c r="X29" s="1248"/>
      <c r="Y29" s="1248"/>
      <c r="Z29" s="1248"/>
      <c r="AA29" s="1248"/>
      <c r="AB29" s="1248"/>
      <c r="AC29" s="1248"/>
      <c r="AD29" s="1248"/>
      <c r="AE29" s="1248"/>
      <c r="AF29" s="1248"/>
      <c r="AG29" s="162" t="s">
        <v>293</v>
      </c>
      <c r="AH29" s="162"/>
      <c r="AI29" s="162"/>
      <c r="AJ29" s="106"/>
      <c r="AP29" s="225"/>
      <c r="AQ29" s="225"/>
      <c r="AT29" s="225" t="s">
        <v>760</v>
      </c>
      <c r="BB29" s="10"/>
      <c r="BD29" s="225"/>
    </row>
    <row r="30" spans="2:56" ht="21" customHeight="1">
      <c r="B30" s="773"/>
      <c r="C30" s="764"/>
      <c r="D30" s="764"/>
      <c r="E30" s="764"/>
      <c r="F30" s="764"/>
      <c r="G30" s="764"/>
      <c r="H30" s="764"/>
      <c r="I30" s="764"/>
      <c r="J30" s="765"/>
      <c r="K30" s="389" t="s">
        <v>49</v>
      </c>
      <c r="L30" s="360"/>
      <c r="M30" s="360"/>
      <c r="N30" s="360"/>
      <c r="O30" s="360"/>
      <c r="P30" s="360"/>
      <c r="Q30" s="360"/>
      <c r="R30" s="361"/>
      <c r="S30" s="605">
        <v>1</v>
      </c>
      <c r="T30" s="499"/>
      <c r="U30" s="499"/>
      <c r="V30" s="499"/>
      <c r="W30" s="499"/>
      <c r="X30" s="499"/>
      <c r="Y30" s="499"/>
      <c r="Z30" s="499"/>
      <c r="AA30" s="499"/>
      <c r="AB30" s="499"/>
      <c r="AC30" s="499"/>
      <c r="AD30" s="499"/>
      <c r="AE30" s="499"/>
      <c r="AF30" s="499"/>
      <c r="AG30" s="65" t="s">
        <v>293</v>
      </c>
      <c r="AH30" s="65"/>
      <c r="AI30" s="65"/>
      <c r="AJ30" s="69"/>
      <c r="AP30" s="225"/>
      <c r="AQ30" s="225"/>
      <c r="AT30" s="225" t="s">
        <v>761</v>
      </c>
      <c r="BB30" s="10"/>
      <c r="BD30" s="225"/>
    </row>
    <row r="31" spans="2:56" ht="21" customHeight="1">
      <c r="B31" s="773"/>
      <c r="C31" s="764"/>
      <c r="D31" s="764"/>
      <c r="E31" s="764"/>
      <c r="F31" s="764"/>
      <c r="G31" s="764"/>
      <c r="H31" s="764"/>
      <c r="I31" s="764"/>
      <c r="J31" s="765"/>
      <c r="K31" s="389" t="s">
        <v>50</v>
      </c>
      <c r="L31" s="360"/>
      <c r="M31" s="360"/>
      <c r="N31" s="360"/>
      <c r="O31" s="360"/>
      <c r="P31" s="360"/>
      <c r="Q31" s="360"/>
      <c r="R31" s="361"/>
      <c r="S31" s="605">
        <v>2</v>
      </c>
      <c r="T31" s="499"/>
      <c r="U31" s="499"/>
      <c r="V31" s="499"/>
      <c r="W31" s="499"/>
      <c r="X31" s="499"/>
      <c r="Y31" s="499"/>
      <c r="Z31" s="499"/>
      <c r="AA31" s="499"/>
      <c r="AB31" s="499"/>
      <c r="AC31" s="499"/>
      <c r="AD31" s="499"/>
      <c r="AE31" s="499"/>
      <c r="AF31" s="499"/>
      <c r="AG31" s="65" t="s">
        <v>293</v>
      </c>
      <c r="AH31" s="65"/>
      <c r="AI31" s="65"/>
      <c r="AJ31" s="69"/>
      <c r="AP31" s="225"/>
      <c r="AQ31" s="225"/>
      <c r="AT31" s="225" t="s">
        <v>762</v>
      </c>
      <c r="BB31" s="10"/>
      <c r="BD31" s="225"/>
    </row>
    <row r="32" spans="2:56" ht="21" customHeight="1">
      <c r="B32" s="773"/>
      <c r="C32" s="764"/>
      <c r="D32" s="764"/>
      <c r="E32" s="764"/>
      <c r="F32" s="764"/>
      <c r="G32" s="764"/>
      <c r="H32" s="764"/>
      <c r="I32" s="764"/>
      <c r="J32" s="765"/>
      <c r="K32" s="389" t="s">
        <v>199</v>
      </c>
      <c r="L32" s="360"/>
      <c r="M32" s="360"/>
      <c r="N32" s="360"/>
      <c r="O32" s="360"/>
      <c r="P32" s="360"/>
      <c r="Q32" s="360"/>
      <c r="R32" s="361"/>
      <c r="S32" s="605">
        <v>6</v>
      </c>
      <c r="T32" s="499"/>
      <c r="U32" s="499"/>
      <c r="V32" s="499"/>
      <c r="W32" s="499"/>
      <c r="X32" s="499"/>
      <c r="Y32" s="499"/>
      <c r="Z32" s="499"/>
      <c r="AA32" s="499"/>
      <c r="AB32" s="499"/>
      <c r="AC32" s="499"/>
      <c r="AD32" s="499"/>
      <c r="AE32" s="499"/>
      <c r="AF32" s="499"/>
      <c r="AG32" s="65" t="s">
        <v>293</v>
      </c>
      <c r="AH32" s="65"/>
      <c r="AI32" s="65"/>
      <c r="AJ32" s="69"/>
      <c r="AP32" s="225"/>
      <c r="AQ32" s="225"/>
      <c r="AT32" s="225" t="s">
        <v>763</v>
      </c>
      <c r="BB32" s="10"/>
      <c r="BD32" s="225"/>
    </row>
    <row r="33" spans="2:58" ht="21" customHeight="1">
      <c r="B33" s="411"/>
      <c r="C33" s="412"/>
      <c r="D33" s="412"/>
      <c r="E33" s="412"/>
      <c r="F33" s="412"/>
      <c r="G33" s="412"/>
      <c r="H33" s="412"/>
      <c r="I33" s="412"/>
      <c r="J33" s="413"/>
      <c r="K33" s="389" t="s">
        <v>45</v>
      </c>
      <c r="L33" s="360"/>
      <c r="M33" s="360"/>
      <c r="N33" s="360"/>
      <c r="O33" s="360"/>
      <c r="P33" s="360"/>
      <c r="Q33" s="360"/>
      <c r="R33" s="361"/>
      <c r="S33" s="605">
        <v>0</v>
      </c>
      <c r="T33" s="499"/>
      <c r="U33" s="499"/>
      <c r="V33" s="499"/>
      <c r="W33" s="499"/>
      <c r="X33" s="499"/>
      <c r="Y33" s="499"/>
      <c r="Z33" s="499"/>
      <c r="AA33" s="499"/>
      <c r="AB33" s="499"/>
      <c r="AC33" s="499"/>
      <c r="AD33" s="499"/>
      <c r="AE33" s="499"/>
      <c r="AF33" s="499"/>
      <c r="AG33" s="65" t="s">
        <v>293</v>
      </c>
      <c r="AH33" s="65"/>
      <c r="AI33" s="65"/>
      <c r="AJ33" s="69"/>
      <c r="AP33" s="225"/>
      <c r="AQ33" s="225"/>
      <c r="AT33" s="225" t="s">
        <v>764</v>
      </c>
      <c r="BB33" s="10"/>
      <c r="BD33" s="225"/>
    </row>
    <row r="34" spans="2:58" ht="21" customHeight="1">
      <c r="B34" s="369" t="s">
        <v>198</v>
      </c>
      <c r="C34" s="370"/>
      <c r="D34" s="370"/>
      <c r="E34" s="370"/>
      <c r="F34" s="370"/>
      <c r="G34" s="370"/>
      <c r="H34" s="370"/>
      <c r="I34" s="370"/>
      <c r="J34" s="371"/>
      <c r="K34" s="636" t="s">
        <v>200</v>
      </c>
      <c r="L34" s="370"/>
      <c r="M34" s="370"/>
      <c r="N34" s="370"/>
      <c r="O34" s="370"/>
      <c r="P34" s="370"/>
      <c r="Q34" s="370"/>
      <c r="R34" s="371"/>
      <c r="S34" s="605">
        <v>2</v>
      </c>
      <c r="T34" s="499"/>
      <c r="U34" s="499"/>
      <c r="V34" s="499"/>
      <c r="W34" s="499"/>
      <c r="X34" s="499"/>
      <c r="Y34" s="499"/>
      <c r="Z34" s="499"/>
      <c r="AA34" s="499"/>
      <c r="AB34" s="499"/>
      <c r="AC34" s="499"/>
      <c r="AD34" s="499"/>
      <c r="AE34" s="499"/>
      <c r="AF34" s="499"/>
      <c r="AG34" s="65" t="s">
        <v>293</v>
      </c>
      <c r="AH34" s="65"/>
      <c r="AI34" s="65"/>
      <c r="AJ34" s="69"/>
      <c r="AL34" s="1237" t="str">
        <f>IF(SUM(S29:AF31,S33)=SUM(S34,S37),"","合計値エラー")</f>
        <v/>
      </c>
      <c r="AM34" s="1237"/>
      <c r="AN34" s="1237"/>
      <c r="AO34" s="1237"/>
      <c r="AP34" s="239"/>
      <c r="AQ34" s="239"/>
      <c r="AT34" s="225" t="s">
        <v>765</v>
      </c>
      <c r="BB34" s="10"/>
      <c r="BD34" s="225"/>
    </row>
    <row r="35" spans="2:58" ht="21" customHeight="1">
      <c r="B35" s="773"/>
      <c r="C35" s="764"/>
      <c r="D35" s="764"/>
      <c r="E35" s="764"/>
      <c r="F35" s="764"/>
      <c r="G35" s="764"/>
      <c r="H35" s="764"/>
      <c r="I35" s="764"/>
      <c r="J35" s="765"/>
      <c r="K35" s="763"/>
      <c r="L35" s="764"/>
      <c r="M35" s="764"/>
      <c r="N35" s="764"/>
      <c r="O35" s="764"/>
      <c r="P35" s="764"/>
      <c r="Q35" s="764"/>
      <c r="R35" s="765"/>
      <c r="S35" s="465" t="s">
        <v>303</v>
      </c>
      <c r="T35" s="466"/>
      <c r="U35" s="466"/>
      <c r="V35" s="466"/>
      <c r="W35" s="466"/>
      <c r="X35" s="466"/>
      <c r="Y35" s="466"/>
      <c r="Z35" s="466"/>
      <c r="AA35" s="466"/>
      <c r="AB35" s="466"/>
      <c r="AC35" s="466"/>
      <c r="AD35" s="466"/>
      <c r="AE35" s="466"/>
      <c r="AF35" s="466"/>
      <c r="AG35" s="466"/>
      <c r="AH35" s="466"/>
      <c r="AI35" s="466"/>
      <c r="AJ35" s="1253"/>
      <c r="AP35" s="225"/>
      <c r="AQ35" s="225"/>
      <c r="AT35" s="225" t="s">
        <v>766</v>
      </c>
      <c r="BB35" s="10"/>
      <c r="BD35" s="225"/>
      <c r="BF35" s="225"/>
    </row>
    <row r="36" spans="2:58" ht="30" customHeight="1">
      <c r="B36" s="773"/>
      <c r="C36" s="764"/>
      <c r="D36" s="764"/>
      <c r="E36" s="764"/>
      <c r="F36" s="764"/>
      <c r="G36" s="764"/>
      <c r="H36" s="764"/>
      <c r="I36" s="764"/>
      <c r="J36" s="765"/>
      <c r="K36" s="637"/>
      <c r="L36" s="412"/>
      <c r="M36" s="412"/>
      <c r="N36" s="412"/>
      <c r="O36" s="412"/>
      <c r="P36" s="412"/>
      <c r="Q36" s="412"/>
      <c r="R36" s="413"/>
      <c r="S36" s="760" t="s">
        <v>989</v>
      </c>
      <c r="T36" s="761"/>
      <c r="U36" s="761"/>
      <c r="V36" s="761"/>
      <c r="W36" s="761"/>
      <c r="X36" s="761"/>
      <c r="Y36" s="761"/>
      <c r="Z36" s="761"/>
      <c r="AA36" s="761"/>
      <c r="AB36" s="761"/>
      <c r="AC36" s="761"/>
      <c r="AD36" s="761"/>
      <c r="AE36" s="761"/>
      <c r="AF36" s="761"/>
      <c r="AG36" s="761"/>
      <c r="AH36" s="761"/>
      <c r="AI36" s="761"/>
      <c r="AJ36" s="762"/>
      <c r="AL36" s="1237" t="str">
        <f>IF(S34="","",IF(S36="","未記入",""))</f>
        <v/>
      </c>
      <c r="AM36" s="1237"/>
      <c r="AN36" s="1237"/>
      <c r="AO36" s="1237"/>
      <c r="AP36" s="239"/>
      <c r="AQ36" s="239"/>
      <c r="AT36" s="225" t="s">
        <v>767</v>
      </c>
      <c r="BB36" s="10"/>
      <c r="BD36" s="225"/>
    </row>
    <row r="37" spans="2:58" ht="21" customHeight="1">
      <c r="B37" s="773"/>
      <c r="C37" s="764"/>
      <c r="D37" s="764"/>
      <c r="E37" s="764"/>
      <c r="F37" s="764"/>
      <c r="G37" s="764"/>
      <c r="H37" s="764"/>
      <c r="I37" s="764"/>
      <c r="J37" s="765"/>
      <c r="K37" s="636" t="s">
        <v>201</v>
      </c>
      <c r="L37" s="370"/>
      <c r="M37" s="370"/>
      <c r="N37" s="370"/>
      <c r="O37" s="370"/>
      <c r="P37" s="370"/>
      <c r="Q37" s="370"/>
      <c r="R37" s="371"/>
      <c r="S37" s="605">
        <v>1</v>
      </c>
      <c r="T37" s="499"/>
      <c r="U37" s="499"/>
      <c r="V37" s="499"/>
      <c r="W37" s="499"/>
      <c r="X37" s="499"/>
      <c r="Y37" s="499"/>
      <c r="Z37" s="499"/>
      <c r="AA37" s="499"/>
      <c r="AB37" s="499"/>
      <c r="AC37" s="499"/>
      <c r="AD37" s="499"/>
      <c r="AE37" s="499"/>
      <c r="AF37" s="499"/>
      <c r="AG37" s="65" t="s">
        <v>293</v>
      </c>
      <c r="AH37" s="65"/>
      <c r="AI37" s="65"/>
      <c r="AJ37" s="69"/>
      <c r="AP37" s="225"/>
      <c r="AQ37" s="225"/>
      <c r="AT37" s="225" t="s">
        <v>768</v>
      </c>
      <c r="BB37" s="10"/>
      <c r="BD37" s="225"/>
    </row>
    <row r="38" spans="2:58" ht="21" customHeight="1">
      <c r="B38" s="773"/>
      <c r="C38" s="764"/>
      <c r="D38" s="764"/>
      <c r="E38" s="764"/>
      <c r="F38" s="764"/>
      <c r="G38" s="764"/>
      <c r="H38" s="764"/>
      <c r="I38" s="764"/>
      <c r="J38" s="765"/>
      <c r="K38" s="763"/>
      <c r="L38" s="764"/>
      <c r="M38" s="764"/>
      <c r="N38" s="764"/>
      <c r="O38" s="764"/>
      <c r="P38" s="764"/>
      <c r="Q38" s="764"/>
      <c r="R38" s="765"/>
      <c r="S38" s="465" t="s">
        <v>303</v>
      </c>
      <c r="T38" s="466"/>
      <c r="U38" s="466"/>
      <c r="V38" s="466"/>
      <c r="W38" s="466"/>
      <c r="X38" s="466"/>
      <c r="Y38" s="466"/>
      <c r="Z38" s="466"/>
      <c r="AA38" s="466"/>
      <c r="AB38" s="466"/>
      <c r="AC38" s="466"/>
      <c r="AD38" s="466"/>
      <c r="AE38" s="466"/>
      <c r="AF38" s="466"/>
      <c r="AG38" s="466"/>
      <c r="AH38" s="466"/>
      <c r="AI38" s="466"/>
      <c r="AJ38" s="1253"/>
      <c r="AP38" s="225"/>
      <c r="AQ38" s="225"/>
      <c r="BB38" s="10"/>
      <c r="BD38" s="225"/>
    </row>
    <row r="39" spans="2:58" ht="30" customHeight="1" thickBot="1">
      <c r="B39" s="462"/>
      <c r="C39" s="463"/>
      <c r="D39" s="463"/>
      <c r="E39" s="463"/>
      <c r="F39" s="463"/>
      <c r="G39" s="463"/>
      <c r="H39" s="463"/>
      <c r="I39" s="463"/>
      <c r="J39" s="464"/>
      <c r="K39" s="1249"/>
      <c r="L39" s="463"/>
      <c r="M39" s="463"/>
      <c r="N39" s="463"/>
      <c r="O39" s="463"/>
      <c r="P39" s="463"/>
      <c r="Q39" s="463"/>
      <c r="R39" s="464"/>
      <c r="S39" s="1250" t="s">
        <v>990</v>
      </c>
      <c r="T39" s="766"/>
      <c r="U39" s="766"/>
      <c r="V39" s="1251"/>
      <c r="W39" s="1251"/>
      <c r="X39" s="1251"/>
      <c r="Y39" s="1251"/>
      <c r="Z39" s="1251"/>
      <c r="AA39" s="1251"/>
      <c r="AB39" s="1251"/>
      <c r="AC39" s="1251"/>
      <c r="AD39" s="1251"/>
      <c r="AE39" s="1251"/>
      <c r="AF39" s="1251"/>
      <c r="AG39" s="1251"/>
      <c r="AH39" s="1251"/>
      <c r="AI39" s="1251"/>
      <c r="AJ39" s="1252"/>
      <c r="AL39" s="1237" t="str">
        <f>IF(S37="","",IF(S39="","未記入",""))</f>
        <v/>
      </c>
      <c r="AM39" s="1237"/>
      <c r="AN39" s="1237"/>
      <c r="AO39" s="1237"/>
      <c r="AP39" s="239"/>
      <c r="AQ39" s="239"/>
      <c r="BB39" s="10"/>
      <c r="BD39" s="225"/>
    </row>
    <row r="40" spans="2:58" ht="20.25" customHeight="1"/>
    <row r="51" spans="38:41">
      <c r="AL51" s="43"/>
      <c r="AM51" s="43"/>
      <c r="AN51" s="43"/>
      <c r="AO51" s="43"/>
    </row>
    <row r="52" spans="38:41">
      <c r="AL52" s="43"/>
      <c r="AM52" s="43"/>
      <c r="AN52" s="43"/>
      <c r="AO52" s="43"/>
    </row>
    <row r="53" spans="38:41">
      <c r="AL53" s="43"/>
      <c r="AM53" s="43"/>
      <c r="AN53" s="43"/>
      <c r="AO53" s="43"/>
    </row>
    <row r="54" spans="38:41" s="43" customFormat="1"/>
    <row r="55" spans="38:41" s="43" customFormat="1"/>
    <row r="56" spans="38:41" s="43" customFormat="1"/>
    <row r="57" spans="38:41" s="43" customFormat="1"/>
    <row r="58" spans="38:41" s="43" customFormat="1"/>
    <row r="59" spans="38:41" s="43" customFormat="1"/>
    <row r="60" spans="38:41" s="43" customFormat="1"/>
    <row r="61" spans="38:41" s="43" customFormat="1"/>
    <row r="62" spans="38:41" s="43" customFormat="1"/>
    <row r="63" spans="38:41" s="43" customFormat="1"/>
    <row r="64" spans="38:41" s="43" customFormat="1"/>
    <row r="65" spans="38:41" s="43" customFormat="1"/>
    <row r="66" spans="38:41" s="43" customFormat="1"/>
    <row r="67" spans="38:41" s="43" customFormat="1"/>
    <row r="68" spans="38:41" s="43" customFormat="1"/>
    <row r="69" spans="38:41" s="43" customFormat="1"/>
    <row r="70" spans="38:41" s="43" customFormat="1"/>
    <row r="71" spans="38:41" s="43" customFormat="1"/>
    <row r="72" spans="38:41" s="43" customFormat="1">
      <c r="AL72" s="10"/>
      <c r="AM72" s="10"/>
      <c r="AN72" s="10"/>
      <c r="AO72" s="10"/>
    </row>
    <row r="73" spans="38:41" s="43" customFormat="1">
      <c r="AL73" s="10"/>
      <c r="AM73" s="10"/>
      <c r="AN73" s="10"/>
      <c r="AO73" s="10"/>
    </row>
    <row r="74" spans="38:41" s="43" customFormat="1">
      <c r="AL74" s="10"/>
      <c r="AM74" s="10"/>
      <c r="AN74" s="10"/>
      <c r="AO74" s="10"/>
    </row>
  </sheetData>
  <sheetProtection algorithmName="SHA-512" hashValue="19axWOKlJO7oG4aSzvMcQRdFt5hSSrFyCAqdCwTyM1aPrOF4XfSFix+h7ltCw4Y6PI46QVEoN1loJ+culKpGCg==" saltValue="hXPPe468kqY8aobIQrcctw==" spinCount="100000" sheet="1" objects="1" scenarios="1" formatCells="0" formatRows="0"/>
  <mergeCells count="88">
    <mergeCell ref="K24:Q24"/>
    <mergeCell ref="V21:AF21"/>
    <mergeCell ref="V25:Y25"/>
    <mergeCell ref="B21:U21"/>
    <mergeCell ref="AC20:AF20"/>
    <mergeCell ref="B20:U20"/>
    <mergeCell ref="G25:J25"/>
    <mergeCell ref="Z25:AF25"/>
    <mergeCell ref="B25:F25"/>
    <mergeCell ref="Z24:AF24"/>
    <mergeCell ref="B24:F24"/>
    <mergeCell ref="K25:Q25"/>
    <mergeCell ref="G16:U16"/>
    <mergeCell ref="V16:AF16"/>
    <mergeCell ref="V18:AF18"/>
    <mergeCell ref="V24:Y24"/>
    <mergeCell ref="B29:J33"/>
    <mergeCell ref="G26:K26"/>
    <mergeCell ref="M26:R26"/>
    <mergeCell ref="S26:W26"/>
    <mergeCell ref="S31:AF31"/>
    <mergeCell ref="K33:R33"/>
    <mergeCell ref="K31:R31"/>
    <mergeCell ref="G24:J24"/>
    <mergeCell ref="G19:U19"/>
    <mergeCell ref="Y26:AC26"/>
    <mergeCell ref="AD26:AJ26"/>
    <mergeCell ref="V20:Y20"/>
    <mergeCell ref="B15:F19"/>
    <mergeCell ref="K34:R36"/>
    <mergeCell ref="B34:J39"/>
    <mergeCell ref="S30:AF30"/>
    <mergeCell ref="B26:F26"/>
    <mergeCell ref="S29:AF29"/>
    <mergeCell ref="K37:R39"/>
    <mergeCell ref="K30:R30"/>
    <mergeCell ref="S39:AJ39"/>
    <mergeCell ref="S38:AJ38"/>
    <mergeCell ref="S34:AF34"/>
    <mergeCell ref="S32:AF32"/>
    <mergeCell ref="S37:AF37"/>
    <mergeCell ref="S36:AJ36"/>
    <mergeCell ref="S35:AJ35"/>
    <mergeCell ref="V15:AF15"/>
    <mergeCell ref="S33:AF33"/>
    <mergeCell ref="K32:R32"/>
    <mergeCell ref="V17:AF17"/>
    <mergeCell ref="V10:AF10"/>
    <mergeCell ref="V4:AF4"/>
    <mergeCell ref="V11:AF11"/>
    <mergeCell ref="G9:U9"/>
    <mergeCell ref="G10:U10"/>
    <mergeCell ref="G11:U11"/>
    <mergeCell ref="G4:U4"/>
    <mergeCell ref="G5:U5"/>
    <mergeCell ref="G15:U15"/>
    <mergeCell ref="G17:U17"/>
    <mergeCell ref="G18:U18"/>
    <mergeCell ref="V19:AF19"/>
    <mergeCell ref="K29:R29"/>
    <mergeCell ref="B1:Z1"/>
    <mergeCell ref="V9:AF9"/>
    <mergeCell ref="B3:F6"/>
    <mergeCell ref="B2:G2"/>
    <mergeCell ref="B7:F14"/>
    <mergeCell ref="G3:U3"/>
    <mergeCell ref="G6:U6"/>
    <mergeCell ref="G7:U7"/>
    <mergeCell ref="G8:U8"/>
    <mergeCell ref="G12:U12"/>
    <mergeCell ref="G13:U13"/>
    <mergeCell ref="G14:U14"/>
    <mergeCell ref="V12:AF12"/>
    <mergeCell ref="V7:AF7"/>
    <mergeCell ref="V13:AF13"/>
    <mergeCell ref="V5:AF5"/>
    <mergeCell ref="AL3:AO3"/>
    <mergeCell ref="AL7:AO7"/>
    <mergeCell ref="AL15:AO15"/>
    <mergeCell ref="V3:AF3"/>
    <mergeCell ref="V6:AF6"/>
    <mergeCell ref="V8:AF8"/>
    <mergeCell ref="V14:AF14"/>
    <mergeCell ref="AL26:AO26"/>
    <mergeCell ref="AL24:AO24"/>
    <mergeCell ref="AL34:AO34"/>
    <mergeCell ref="AL36:AO36"/>
    <mergeCell ref="AL39:AO39"/>
  </mergeCells>
  <phoneticPr fontId="2"/>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9"/>
  <sheetViews>
    <sheetView view="pageBreakPreview" zoomScale="90" zoomScaleNormal="70" zoomScaleSheetLayoutView="90" workbookViewId="0"/>
  </sheetViews>
  <sheetFormatPr defaultColWidth="2.5" defaultRowHeight="22.5" customHeight="1"/>
  <cols>
    <col min="1" max="16" width="2.5" style="107" customWidth="1"/>
    <col min="17" max="19" width="2.5" style="112" customWidth="1"/>
    <col min="20" max="25" width="2.5" style="107" customWidth="1"/>
    <col min="26" max="26" width="2.5" style="112" customWidth="1"/>
    <col min="27" max="16384" width="2.5" style="107"/>
  </cols>
  <sheetData>
    <row r="1" spans="1:40" ht="21" customHeight="1">
      <c r="A1" s="83" t="s">
        <v>296</v>
      </c>
      <c r="B1" s="318" t="s">
        <v>202</v>
      </c>
      <c r="C1" s="318"/>
      <c r="D1" s="318"/>
      <c r="E1" s="318"/>
      <c r="F1" s="318"/>
      <c r="G1" s="318"/>
      <c r="H1" s="318"/>
      <c r="I1" s="318"/>
      <c r="J1" s="318"/>
      <c r="K1" s="318"/>
      <c r="L1" s="318"/>
      <c r="M1" s="318"/>
      <c r="N1" s="318"/>
      <c r="O1" s="318"/>
      <c r="P1" s="319"/>
      <c r="Q1" s="16"/>
      <c r="R1" s="16"/>
      <c r="S1" s="16"/>
      <c r="T1" s="7"/>
      <c r="U1" s="7"/>
      <c r="V1" s="7"/>
      <c r="W1" s="7"/>
      <c r="X1" s="7"/>
      <c r="Y1" s="7"/>
      <c r="Z1" s="16"/>
      <c r="AA1" s="7"/>
      <c r="AB1" s="7"/>
      <c r="AC1" s="7"/>
      <c r="AD1" s="7"/>
      <c r="AE1" s="7"/>
      <c r="AF1" s="7"/>
      <c r="AG1" s="7"/>
      <c r="AH1" s="7"/>
      <c r="AI1" s="7"/>
      <c r="AJ1" s="7"/>
      <c r="AK1" s="7"/>
      <c r="AL1" s="281" t="s">
        <v>727</v>
      </c>
      <c r="AM1" s="7"/>
      <c r="AN1" s="7"/>
    </row>
    <row r="2" spans="1:40" ht="21" customHeight="1" thickBot="1">
      <c r="A2" s="108"/>
      <c r="B2" s="320" t="s">
        <v>297</v>
      </c>
      <c r="C2" s="320"/>
      <c r="D2" s="320"/>
      <c r="E2" s="320"/>
      <c r="F2" s="320"/>
      <c r="G2" s="320"/>
      <c r="H2" s="320"/>
      <c r="I2" s="320"/>
      <c r="J2" s="320"/>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7"/>
      <c r="AL2" s="7"/>
      <c r="AM2" s="7"/>
      <c r="AN2" s="7"/>
    </row>
    <row r="3" spans="1:40" ht="21" customHeight="1">
      <c r="A3" s="7"/>
      <c r="B3" s="408" t="s">
        <v>496</v>
      </c>
      <c r="C3" s="409"/>
      <c r="D3" s="409"/>
      <c r="E3" s="409"/>
      <c r="F3" s="409"/>
      <c r="G3" s="409"/>
      <c r="H3" s="409"/>
      <c r="I3" s="409"/>
      <c r="J3" s="409"/>
      <c r="K3" s="409"/>
      <c r="L3" s="409"/>
      <c r="M3" s="409"/>
      <c r="N3" s="409"/>
      <c r="O3" s="409"/>
      <c r="P3" s="410"/>
      <c r="Q3" s="1307" t="s">
        <v>991</v>
      </c>
      <c r="R3" s="1308"/>
      <c r="S3" s="1308"/>
      <c r="T3" s="1309"/>
      <c r="U3" s="1309"/>
      <c r="V3" s="1309"/>
      <c r="W3" s="1309"/>
      <c r="X3" s="1309"/>
      <c r="Y3" s="1309"/>
      <c r="Z3" s="1309"/>
      <c r="AA3" s="1309"/>
      <c r="AB3" s="1309"/>
      <c r="AC3" s="1309"/>
      <c r="AD3" s="1309"/>
      <c r="AE3" s="1309"/>
      <c r="AF3" s="1309"/>
      <c r="AG3" s="1309"/>
      <c r="AH3" s="1309"/>
      <c r="AI3" s="1309"/>
      <c r="AJ3" s="1310"/>
      <c r="AK3" s="7"/>
      <c r="AL3" s="7"/>
      <c r="AM3" s="7"/>
      <c r="AN3" s="7"/>
    </row>
    <row r="4" spans="1:40" ht="21" customHeight="1">
      <c r="A4" s="7"/>
      <c r="B4" s="359" t="s">
        <v>399</v>
      </c>
      <c r="C4" s="360"/>
      <c r="D4" s="360"/>
      <c r="E4" s="360"/>
      <c r="F4" s="360"/>
      <c r="G4" s="360"/>
      <c r="H4" s="360"/>
      <c r="I4" s="360"/>
      <c r="J4" s="360"/>
      <c r="K4" s="360"/>
      <c r="L4" s="360"/>
      <c r="M4" s="360"/>
      <c r="N4" s="360"/>
      <c r="O4" s="360"/>
      <c r="P4" s="361"/>
      <c r="Q4" s="1315" t="s">
        <v>992</v>
      </c>
      <c r="R4" s="1316"/>
      <c r="S4" s="1316"/>
      <c r="T4" s="1316"/>
      <c r="U4" s="1316"/>
      <c r="V4" s="1316"/>
      <c r="W4" s="1316"/>
      <c r="X4" s="1316"/>
      <c r="Y4" s="1316"/>
      <c r="Z4" s="1316"/>
      <c r="AA4" s="45" t="s">
        <v>421</v>
      </c>
      <c r="AB4" s="1283" t="s">
        <v>993</v>
      </c>
      <c r="AC4" s="1283"/>
      <c r="AD4" s="1283"/>
      <c r="AE4" s="1283"/>
      <c r="AF4" s="1283"/>
      <c r="AG4" s="1283"/>
      <c r="AH4" s="1283"/>
      <c r="AI4" s="1283"/>
      <c r="AJ4" s="1284"/>
      <c r="AK4" s="7"/>
      <c r="AL4" s="7"/>
      <c r="AM4" s="7"/>
      <c r="AN4" s="7"/>
    </row>
    <row r="5" spans="1:40" ht="21" customHeight="1">
      <c r="A5" s="7"/>
      <c r="B5" s="369" t="s">
        <v>203</v>
      </c>
      <c r="C5" s="370"/>
      <c r="D5" s="370"/>
      <c r="E5" s="370"/>
      <c r="F5" s="370"/>
      <c r="G5" s="370"/>
      <c r="H5" s="370"/>
      <c r="I5" s="370"/>
      <c r="J5" s="370"/>
      <c r="K5" s="371"/>
      <c r="L5" s="389" t="s">
        <v>54</v>
      </c>
      <c r="M5" s="360"/>
      <c r="N5" s="360"/>
      <c r="O5" s="360"/>
      <c r="P5" s="361"/>
      <c r="Q5" s="1311" t="s">
        <v>994</v>
      </c>
      <c r="R5" s="1312"/>
      <c r="S5" s="1312"/>
      <c r="T5" s="1313"/>
      <c r="U5" s="1313"/>
      <c r="V5" s="1313"/>
      <c r="W5" s="1313"/>
      <c r="X5" s="1313"/>
      <c r="Y5" s="1313"/>
      <c r="Z5" s="1313"/>
      <c r="AA5" s="1313"/>
      <c r="AB5" s="1313"/>
      <c r="AC5" s="1313"/>
      <c r="AD5" s="1313"/>
      <c r="AE5" s="1313"/>
      <c r="AF5" s="1313"/>
      <c r="AG5" s="1313"/>
      <c r="AH5" s="1313"/>
      <c r="AI5" s="1313"/>
      <c r="AJ5" s="1314"/>
      <c r="AK5" s="7"/>
      <c r="AL5" s="7"/>
      <c r="AM5" s="7"/>
      <c r="AN5" s="7"/>
    </row>
    <row r="6" spans="1:40" ht="21" customHeight="1">
      <c r="A6" s="7"/>
      <c r="B6" s="773"/>
      <c r="C6" s="764"/>
      <c r="D6" s="764"/>
      <c r="E6" s="764"/>
      <c r="F6" s="764"/>
      <c r="G6" s="764"/>
      <c r="H6" s="764"/>
      <c r="I6" s="764"/>
      <c r="J6" s="764"/>
      <c r="K6" s="765"/>
      <c r="L6" s="389" t="s">
        <v>55</v>
      </c>
      <c r="M6" s="360"/>
      <c r="N6" s="360"/>
      <c r="O6" s="360"/>
      <c r="P6" s="361"/>
      <c r="Q6" s="1311" t="s">
        <v>995</v>
      </c>
      <c r="R6" s="1312"/>
      <c r="S6" s="1312"/>
      <c r="T6" s="1313"/>
      <c r="U6" s="1313"/>
      <c r="V6" s="1313"/>
      <c r="W6" s="1313"/>
      <c r="X6" s="1313"/>
      <c r="Y6" s="1313"/>
      <c r="Z6" s="1313"/>
      <c r="AA6" s="1313"/>
      <c r="AB6" s="1313"/>
      <c r="AC6" s="1313"/>
      <c r="AD6" s="1313"/>
      <c r="AE6" s="1313"/>
      <c r="AF6" s="1313"/>
      <c r="AG6" s="1313"/>
      <c r="AH6" s="1313"/>
      <c r="AI6" s="1313"/>
      <c r="AJ6" s="1314"/>
      <c r="AK6" s="7"/>
      <c r="AL6" s="7"/>
      <c r="AM6" s="7"/>
      <c r="AN6" s="7"/>
    </row>
    <row r="7" spans="1:40" ht="21" customHeight="1">
      <c r="A7" s="7"/>
      <c r="B7" s="411"/>
      <c r="C7" s="412"/>
      <c r="D7" s="412"/>
      <c r="E7" s="412"/>
      <c r="F7" s="412"/>
      <c r="G7" s="412"/>
      <c r="H7" s="412"/>
      <c r="I7" s="412"/>
      <c r="J7" s="412"/>
      <c r="K7" s="413"/>
      <c r="L7" s="389" t="s">
        <v>56</v>
      </c>
      <c r="M7" s="360"/>
      <c r="N7" s="360"/>
      <c r="O7" s="360"/>
      <c r="P7" s="361"/>
      <c r="Q7" s="1311" t="s">
        <v>995</v>
      </c>
      <c r="R7" s="1312"/>
      <c r="S7" s="1312"/>
      <c r="T7" s="1313"/>
      <c r="U7" s="1313"/>
      <c r="V7" s="1313"/>
      <c r="W7" s="1313"/>
      <c r="X7" s="1313"/>
      <c r="Y7" s="1313"/>
      <c r="Z7" s="1313"/>
      <c r="AA7" s="1313"/>
      <c r="AB7" s="1313"/>
      <c r="AC7" s="1313"/>
      <c r="AD7" s="1313"/>
      <c r="AE7" s="1313"/>
      <c r="AF7" s="1313"/>
      <c r="AG7" s="1313"/>
      <c r="AH7" s="1313"/>
      <c r="AI7" s="1313"/>
      <c r="AJ7" s="1314"/>
      <c r="AK7" s="7"/>
      <c r="AL7" s="7"/>
      <c r="AM7" s="7"/>
      <c r="AN7" s="7"/>
    </row>
    <row r="8" spans="1:40" ht="21" customHeight="1" thickBot="1">
      <c r="A8" s="7"/>
      <c r="B8" s="857" t="s">
        <v>204</v>
      </c>
      <c r="C8" s="631"/>
      <c r="D8" s="631"/>
      <c r="E8" s="631"/>
      <c r="F8" s="631"/>
      <c r="G8" s="631"/>
      <c r="H8" s="631"/>
      <c r="I8" s="631"/>
      <c r="J8" s="631"/>
      <c r="K8" s="631"/>
      <c r="L8" s="631"/>
      <c r="M8" s="631"/>
      <c r="N8" s="631"/>
      <c r="O8" s="631"/>
      <c r="P8" s="632"/>
      <c r="Q8" s="1275" t="s">
        <v>996</v>
      </c>
      <c r="R8" s="1276"/>
      <c r="S8" s="1276"/>
      <c r="T8" s="1277"/>
      <c r="U8" s="1277"/>
      <c r="V8" s="1277"/>
      <c r="W8" s="1277"/>
      <c r="X8" s="1277"/>
      <c r="Y8" s="1277"/>
      <c r="Z8" s="1277"/>
      <c r="AA8" s="1277"/>
      <c r="AB8" s="1277"/>
      <c r="AC8" s="1277"/>
      <c r="AD8" s="1277"/>
      <c r="AE8" s="1277"/>
      <c r="AF8" s="1277"/>
      <c r="AG8" s="1277"/>
      <c r="AH8" s="1277"/>
      <c r="AI8" s="1277"/>
      <c r="AJ8" s="1278"/>
      <c r="AK8" s="7"/>
      <c r="AL8" s="7"/>
      <c r="AM8" s="7"/>
      <c r="AN8" s="7"/>
    </row>
    <row r="9" spans="1:40" ht="21" customHeight="1">
      <c r="A9" s="7"/>
      <c r="B9" s="1285" t="s">
        <v>494</v>
      </c>
      <c r="C9" s="1286"/>
      <c r="D9" s="1286"/>
      <c r="E9" s="1286"/>
      <c r="F9" s="1286"/>
      <c r="G9" s="1286"/>
      <c r="H9" s="1286"/>
      <c r="I9" s="1286"/>
      <c r="J9" s="1286"/>
      <c r="K9" s="1286"/>
      <c r="L9" s="1286"/>
      <c r="M9" s="1286"/>
      <c r="N9" s="1286"/>
      <c r="O9" s="1286"/>
      <c r="P9" s="1287"/>
      <c r="Q9" s="1288" t="s">
        <v>770</v>
      </c>
      <c r="R9" s="1289"/>
      <c r="S9" s="1289"/>
      <c r="T9" s="1289"/>
      <c r="U9" s="1289"/>
      <c r="V9" s="1289"/>
      <c r="W9" s="1289"/>
      <c r="X9" s="1289"/>
      <c r="Y9" s="1289"/>
      <c r="Z9" s="1289"/>
      <c r="AA9" s="1289"/>
      <c r="AB9" s="1289"/>
      <c r="AC9" s="1289"/>
      <c r="AD9" s="1289"/>
      <c r="AE9" s="1289"/>
      <c r="AF9" s="1289"/>
      <c r="AG9" s="1289"/>
      <c r="AH9" s="1289"/>
      <c r="AI9" s="1289"/>
      <c r="AJ9" s="1290"/>
      <c r="AK9" s="7"/>
      <c r="AL9" s="7"/>
      <c r="AM9" s="7"/>
      <c r="AN9" s="7"/>
    </row>
    <row r="10" spans="1:40" ht="21" customHeight="1">
      <c r="A10" s="7"/>
      <c r="B10" s="1295" t="s">
        <v>399</v>
      </c>
      <c r="C10" s="703"/>
      <c r="D10" s="703"/>
      <c r="E10" s="703"/>
      <c r="F10" s="703"/>
      <c r="G10" s="703"/>
      <c r="H10" s="703"/>
      <c r="I10" s="703"/>
      <c r="J10" s="703"/>
      <c r="K10" s="703"/>
      <c r="L10" s="703"/>
      <c r="M10" s="703"/>
      <c r="N10" s="703"/>
      <c r="O10" s="703"/>
      <c r="P10" s="704"/>
      <c r="Q10" s="1279" t="s">
        <v>771</v>
      </c>
      <c r="R10" s="1280"/>
      <c r="S10" s="1280"/>
      <c r="T10" s="1280"/>
      <c r="U10" s="1280"/>
      <c r="V10" s="1280"/>
      <c r="W10" s="1280"/>
      <c r="X10" s="1280"/>
      <c r="Y10" s="1280"/>
      <c r="Z10" s="1280"/>
      <c r="AA10" s="146" t="s">
        <v>323</v>
      </c>
      <c r="AB10" s="1281" t="s">
        <v>772</v>
      </c>
      <c r="AC10" s="1281"/>
      <c r="AD10" s="1281"/>
      <c r="AE10" s="1281"/>
      <c r="AF10" s="1281"/>
      <c r="AG10" s="1281"/>
      <c r="AH10" s="1281"/>
      <c r="AI10" s="1281"/>
      <c r="AJ10" s="1282"/>
      <c r="AK10" s="7"/>
      <c r="AL10" s="7"/>
      <c r="AM10" s="7"/>
      <c r="AN10" s="7"/>
    </row>
    <row r="11" spans="1:40" ht="21" customHeight="1">
      <c r="A11" s="7"/>
      <c r="B11" s="1299" t="s">
        <v>203</v>
      </c>
      <c r="C11" s="999"/>
      <c r="D11" s="999"/>
      <c r="E11" s="999"/>
      <c r="F11" s="999"/>
      <c r="G11" s="999"/>
      <c r="H11" s="999"/>
      <c r="I11" s="999"/>
      <c r="J11" s="999"/>
      <c r="K11" s="1000"/>
      <c r="L11" s="702" t="s">
        <v>54</v>
      </c>
      <c r="M11" s="703"/>
      <c r="N11" s="703"/>
      <c r="O11" s="703"/>
      <c r="P11" s="704"/>
      <c r="Q11" s="1296" t="s">
        <v>773</v>
      </c>
      <c r="R11" s="353"/>
      <c r="S11" s="353"/>
      <c r="T11" s="1297"/>
      <c r="U11" s="1297"/>
      <c r="V11" s="1297"/>
      <c r="W11" s="1297"/>
      <c r="X11" s="1297"/>
      <c r="Y11" s="1297"/>
      <c r="Z11" s="1297"/>
      <c r="AA11" s="1297"/>
      <c r="AB11" s="1297"/>
      <c r="AC11" s="1297"/>
      <c r="AD11" s="1297"/>
      <c r="AE11" s="1297"/>
      <c r="AF11" s="1297"/>
      <c r="AG11" s="1297"/>
      <c r="AH11" s="1297"/>
      <c r="AI11" s="1297"/>
      <c r="AJ11" s="1298"/>
      <c r="AK11" s="7"/>
      <c r="AL11" s="7"/>
      <c r="AM11" s="7"/>
      <c r="AN11" s="7"/>
    </row>
    <row r="12" spans="1:40" ht="21" customHeight="1" thickBot="1">
      <c r="A12" s="7"/>
      <c r="B12" s="1300" t="s">
        <v>204</v>
      </c>
      <c r="C12" s="1002"/>
      <c r="D12" s="1002"/>
      <c r="E12" s="1002"/>
      <c r="F12" s="1002"/>
      <c r="G12" s="1002"/>
      <c r="H12" s="1002"/>
      <c r="I12" s="1002"/>
      <c r="J12" s="1002"/>
      <c r="K12" s="1002"/>
      <c r="L12" s="1002"/>
      <c r="M12" s="1002"/>
      <c r="N12" s="1002"/>
      <c r="O12" s="1002"/>
      <c r="P12" s="1003"/>
      <c r="Q12" s="1291" t="s">
        <v>774</v>
      </c>
      <c r="R12" s="1292"/>
      <c r="S12" s="1292"/>
      <c r="T12" s="1293"/>
      <c r="U12" s="1293"/>
      <c r="V12" s="1293"/>
      <c r="W12" s="1293"/>
      <c r="X12" s="1293"/>
      <c r="Y12" s="1293"/>
      <c r="Z12" s="1293"/>
      <c r="AA12" s="1293"/>
      <c r="AB12" s="1293"/>
      <c r="AC12" s="1293"/>
      <c r="AD12" s="1293"/>
      <c r="AE12" s="1293"/>
      <c r="AF12" s="1293"/>
      <c r="AG12" s="1293"/>
      <c r="AH12" s="1293"/>
      <c r="AI12" s="1293"/>
      <c r="AJ12" s="1294"/>
      <c r="AK12" s="7"/>
      <c r="AL12" s="7"/>
      <c r="AM12" s="7"/>
      <c r="AN12" s="7"/>
    </row>
    <row r="13" spans="1:40" ht="36" customHeight="1">
      <c r="A13" s="7"/>
      <c r="B13" s="716" t="s">
        <v>521</v>
      </c>
      <c r="C13" s="717"/>
      <c r="D13" s="717"/>
      <c r="E13" s="717"/>
      <c r="F13" s="717"/>
      <c r="G13" s="717"/>
      <c r="H13" s="717"/>
      <c r="I13" s="717"/>
      <c r="J13" s="717"/>
      <c r="K13" s="1318"/>
      <c r="L13" s="1318"/>
      <c r="M13" s="1318"/>
      <c r="N13" s="1318"/>
      <c r="O13" s="1318"/>
      <c r="P13" s="1319"/>
      <c r="Q13" s="1288" t="s">
        <v>775</v>
      </c>
      <c r="R13" s="1289"/>
      <c r="S13" s="1289"/>
      <c r="T13" s="1165"/>
      <c r="U13" s="1165"/>
      <c r="V13" s="1165"/>
      <c r="W13" s="1165"/>
      <c r="X13" s="1165"/>
      <c r="Y13" s="1165"/>
      <c r="Z13" s="1165"/>
      <c r="AA13" s="1165"/>
      <c r="AB13" s="1165"/>
      <c r="AC13" s="1165"/>
      <c r="AD13" s="1165"/>
      <c r="AE13" s="1165"/>
      <c r="AF13" s="1165"/>
      <c r="AG13" s="1165"/>
      <c r="AH13" s="1165"/>
      <c r="AI13" s="1165"/>
      <c r="AJ13" s="1166"/>
      <c r="AK13" s="7"/>
      <c r="AL13" s="7"/>
      <c r="AM13" s="7"/>
      <c r="AN13" s="7"/>
    </row>
    <row r="14" spans="1:40" ht="21" customHeight="1">
      <c r="A14" s="7"/>
      <c r="B14" s="1295" t="s">
        <v>399</v>
      </c>
      <c r="C14" s="703"/>
      <c r="D14" s="703"/>
      <c r="E14" s="703"/>
      <c r="F14" s="703"/>
      <c r="G14" s="703"/>
      <c r="H14" s="703"/>
      <c r="I14" s="703"/>
      <c r="J14" s="703"/>
      <c r="K14" s="703"/>
      <c r="L14" s="703"/>
      <c r="M14" s="703"/>
      <c r="N14" s="703"/>
      <c r="O14" s="703"/>
      <c r="P14" s="704"/>
      <c r="Q14" s="1279" t="s">
        <v>776</v>
      </c>
      <c r="R14" s="1280"/>
      <c r="S14" s="1280"/>
      <c r="T14" s="1280"/>
      <c r="U14" s="1280"/>
      <c r="V14" s="1280"/>
      <c r="W14" s="1280"/>
      <c r="X14" s="1280"/>
      <c r="Y14" s="1280"/>
      <c r="Z14" s="1280"/>
      <c r="AA14" s="146" t="s">
        <v>323</v>
      </c>
      <c r="AB14" s="1281"/>
      <c r="AC14" s="1281"/>
      <c r="AD14" s="1281"/>
      <c r="AE14" s="1281"/>
      <c r="AF14" s="1281"/>
      <c r="AG14" s="1281"/>
      <c r="AH14" s="1281"/>
      <c r="AI14" s="1281"/>
      <c r="AJ14" s="1282"/>
      <c r="AK14" s="7"/>
      <c r="AL14" s="7"/>
      <c r="AM14" s="7"/>
      <c r="AN14" s="7"/>
    </row>
    <row r="15" spans="1:40" ht="21" customHeight="1">
      <c r="A15" s="7"/>
      <c r="B15" s="1299" t="s">
        <v>203</v>
      </c>
      <c r="C15" s="999"/>
      <c r="D15" s="999"/>
      <c r="E15" s="999"/>
      <c r="F15" s="999"/>
      <c r="G15" s="999"/>
      <c r="H15" s="999"/>
      <c r="I15" s="999"/>
      <c r="J15" s="999"/>
      <c r="K15" s="1000"/>
      <c r="L15" s="702" t="s">
        <v>54</v>
      </c>
      <c r="M15" s="703"/>
      <c r="N15" s="703"/>
      <c r="O15" s="703"/>
      <c r="P15" s="704"/>
      <c r="Q15" s="1296" t="s">
        <v>777</v>
      </c>
      <c r="R15" s="353"/>
      <c r="S15" s="353"/>
      <c r="T15" s="1297"/>
      <c r="U15" s="1297"/>
      <c r="V15" s="1297"/>
      <c r="W15" s="1297"/>
      <c r="X15" s="1297"/>
      <c r="Y15" s="1297"/>
      <c r="Z15" s="1297"/>
      <c r="AA15" s="1297"/>
      <c r="AB15" s="1297"/>
      <c r="AC15" s="1297"/>
      <c r="AD15" s="1297"/>
      <c r="AE15" s="1297"/>
      <c r="AF15" s="1297"/>
      <c r="AG15" s="1297"/>
      <c r="AH15" s="1297"/>
      <c r="AI15" s="1297"/>
      <c r="AJ15" s="1298"/>
      <c r="AK15" s="7"/>
      <c r="AL15" s="7"/>
      <c r="AM15" s="7"/>
      <c r="AN15" s="7"/>
    </row>
    <row r="16" spans="1:40" ht="21" customHeight="1" thickBot="1">
      <c r="A16" s="7"/>
      <c r="B16" s="1300" t="s">
        <v>204</v>
      </c>
      <c r="C16" s="1002"/>
      <c r="D16" s="1002"/>
      <c r="E16" s="1002"/>
      <c r="F16" s="1002"/>
      <c r="G16" s="1002"/>
      <c r="H16" s="1002"/>
      <c r="I16" s="1002"/>
      <c r="J16" s="1002"/>
      <c r="K16" s="1002"/>
      <c r="L16" s="1002"/>
      <c r="M16" s="1002"/>
      <c r="N16" s="1002"/>
      <c r="O16" s="1002"/>
      <c r="P16" s="1003"/>
      <c r="Q16" s="1291" t="s">
        <v>774</v>
      </c>
      <c r="R16" s="1292"/>
      <c r="S16" s="1292"/>
      <c r="T16" s="1293"/>
      <c r="U16" s="1293"/>
      <c r="V16" s="1293"/>
      <c r="W16" s="1293"/>
      <c r="X16" s="1293"/>
      <c r="Y16" s="1293"/>
      <c r="Z16" s="1293"/>
      <c r="AA16" s="1293"/>
      <c r="AB16" s="1293"/>
      <c r="AC16" s="1293"/>
      <c r="AD16" s="1293"/>
      <c r="AE16" s="1293"/>
      <c r="AF16" s="1293"/>
      <c r="AG16" s="1293"/>
      <c r="AH16" s="1293"/>
      <c r="AI16" s="1293"/>
      <c r="AJ16" s="1294"/>
      <c r="AK16" s="7"/>
      <c r="AL16" s="7"/>
      <c r="AM16" s="7"/>
      <c r="AN16" s="7"/>
    </row>
    <row r="17" spans="1:41" ht="36" customHeight="1">
      <c r="A17" s="7"/>
      <c r="B17" s="1301" t="str">
        <f>IF(COUNTIF('１事業主体　２事業概要'!L24,"*有料*")=1,"窓口の名称（有料老人ホーム所管庁）","窓口の名称"&amp;CHAR(10)&amp;"（サービス付き高齢者向け住宅所管庁）")</f>
        <v>窓口の名称（有料老人ホーム所管庁）</v>
      </c>
      <c r="C17" s="510"/>
      <c r="D17" s="510"/>
      <c r="E17" s="510"/>
      <c r="F17" s="510"/>
      <c r="G17" s="510"/>
      <c r="H17" s="510"/>
      <c r="I17" s="510"/>
      <c r="J17" s="510"/>
      <c r="K17" s="510"/>
      <c r="L17" s="510"/>
      <c r="M17" s="510"/>
      <c r="N17" s="510"/>
      <c r="O17" s="510"/>
      <c r="P17" s="511"/>
      <c r="Q17" s="1302" t="str">
        <f>IF(COUNTIF('１事業主体　２事業概要'!L24,"*サービス付き*")=1,"東大阪市建築部住宅政策室企画推進課"&amp;CHAR(10)&amp;"東大阪市福祉部指導監査室介護事業者課","東大阪市福祉部指導監査室介護事業者課")</f>
        <v>東大阪市福祉部指導監査室介護事業者課</v>
      </c>
      <c r="R17" s="1303"/>
      <c r="S17" s="1303"/>
      <c r="T17" s="1303"/>
      <c r="U17" s="1303"/>
      <c r="V17" s="1303"/>
      <c r="W17" s="1303"/>
      <c r="X17" s="1303"/>
      <c r="Y17" s="1303"/>
      <c r="Z17" s="1303"/>
      <c r="AA17" s="1303"/>
      <c r="AB17" s="1303"/>
      <c r="AC17" s="1303"/>
      <c r="AD17" s="1303"/>
      <c r="AE17" s="1303"/>
      <c r="AF17" s="1303"/>
      <c r="AG17" s="1303"/>
      <c r="AH17" s="1303"/>
      <c r="AI17" s="1303"/>
      <c r="AJ17" s="1304"/>
      <c r="AK17" s="7"/>
      <c r="AL17" s="7"/>
      <c r="AM17" s="7"/>
      <c r="AN17" s="7"/>
    </row>
    <row r="18" spans="1:41" ht="36" customHeight="1">
      <c r="A18" s="7"/>
      <c r="B18" s="359" t="s">
        <v>399</v>
      </c>
      <c r="C18" s="360"/>
      <c r="D18" s="360"/>
      <c r="E18" s="360"/>
      <c r="F18" s="360"/>
      <c r="G18" s="360"/>
      <c r="H18" s="360"/>
      <c r="I18" s="360"/>
      <c r="J18" s="360"/>
      <c r="K18" s="360"/>
      <c r="L18" s="360"/>
      <c r="M18" s="360"/>
      <c r="N18" s="360"/>
      <c r="O18" s="360"/>
      <c r="P18" s="361"/>
      <c r="Q18" s="1305" t="str">
        <f>IF(COUNTIF('１事業主体　２事業概要'!L24,"*サービス付き*")=1,"06－4309－3232"&amp;CHAR(10)&amp;"06－4309－3317","06－4309－3317")</f>
        <v>06－4309－3317</v>
      </c>
      <c r="R18" s="1306"/>
      <c r="S18" s="1306"/>
      <c r="T18" s="1306"/>
      <c r="U18" s="1306"/>
      <c r="V18" s="1306"/>
      <c r="W18" s="1306"/>
      <c r="X18" s="1306"/>
      <c r="Y18" s="1306"/>
      <c r="Z18" s="1306"/>
      <c r="AA18" s="322" t="s">
        <v>451</v>
      </c>
      <c r="AB18" s="1321" t="str">
        <f>IF(COUNTIF('１事業主体　２事業概要'!L24,"*サービス付き*")=1,"06－4309－3834"&amp;CHAR(10)&amp;"06－4309－3848","06－4309－3848")</f>
        <v>06－4309－3848</v>
      </c>
      <c r="AC18" s="1321"/>
      <c r="AD18" s="1321"/>
      <c r="AE18" s="1321"/>
      <c r="AF18" s="1321"/>
      <c r="AG18" s="1321"/>
      <c r="AH18" s="1321"/>
      <c r="AI18" s="1321"/>
      <c r="AJ18" s="1322"/>
      <c r="AK18" s="7"/>
      <c r="AL18" s="7"/>
      <c r="AM18" s="7"/>
      <c r="AN18" s="7"/>
    </row>
    <row r="19" spans="1:41" ht="21" customHeight="1">
      <c r="A19" s="7"/>
      <c r="B19" s="359" t="s">
        <v>203</v>
      </c>
      <c r="C19" s="360"/>
      <c r="D19" s="360"/>
      <c r="E19" s="360"/>
      <c r="F19" s="360"/>
      <c r="G19" s="360"/>
      <c r="H19" s="360"/>
      <c r="I19" s="360"/>
      <c r="J19" s="360"/>
      <c r="K19" s="361"/>
      <c r="L19" s="389" t="s">
        <v>54</v>
      </c>
      <c r="M19" s="360"/>
      <c r="N19" s="360"/>
      <c r="O19" s="360"/>
      <c r="P19" s="361"/>
      <c r="Q19" s="1320" t="s">
        <v>773</v>
      </c>
      <c r="R19" s="450"/>
      <c r="S19" s="450"/>
      <c r="T19" s="450"/>
      <c r="U19" s="450"/>
      <c r="V19" s="450"/>
      <c r="W19" s="450"/>
      <c r="X19" s="450"/>
      <c r="Y19" s="450"/>
      <c r="Z19" s="450"/>
      <c r="AA19" s="450"/>
      <c r="AB19" s="450"/>
      <c r="AC19" s="450"/>
      <c r="AD19" s="450"/>
      <c r="AE19" s="450"/>
      <c r="AF19" s="450"/>
      <c r="AG19" s="450"/>
      <c r="AH19" s="450"/>
      <c r="AI19" s="450"/>
      <c r="AJ19" s="451"/>
      <c r="AK19" s="7"/>
      <c r="AL19" s="7"/>
      <c r="AM19" s="7"/>
      <c r="AN19" s="7"/>
    </row>
    <row r="20" spans="1:41" ht="21" customHeight="1" thickBot="1">
      <c r="A20" s="7"/>
      <c r="B20" s="857" t="s">
        <v>204</v>
      </c>
      <c r="C20" s="631"/>
      <c r="D20" s="631"/>
      <c r="E20" s="631"/>
      <c r="F20" s="631"/>
      <c r="G20" s="631"/>
      <c r="H20" s="631"/>
      <c r="I20" s="631"/>
      <c r="J20" s="631"/>
      <c r="K20" s="631"/>
      <c r="L20" s="631"/>
      <c r="M20" s="631"/>
      <c r="N20" s="631"/>
      <c r="O20" s="631"/>
      <c r="P20" s="632"/>
      <c r="Q20" s="1092" t="s">
        <v>774</v>
      </c>
      <c r="R20" s="1093"/>
      <c r="S20" s="1093"/>
      <c r="T20" s="1093"/>
      <c r="U20" s="1093"/>
      <c r="V20" s="1093"/>
      <c r="W20" s="1093"/>
      <c r="X20" s="1093"/>
      <c r="Y20" s="1093"/>
      <c r="Z20" s="1093"/>
      <c r="AA20" s="1093"/>
      <c r="AB20" s="1093"/>
      <c r="AC20" s="1093"/>
      <c r="AD20" s="1093"/>
      <c r="AE20" s="1093"/>
      <c r="AF20" s="1093"/>
      <c r="AG20" s="1093"/>
      <c r="AH20" s="1093"/>
      <c r="AI20" s="1093"/>
      <c r="AJ20" s="1317"/>
      <c r="AK20" s="7"/>
      <c r="AL20" s="7"/>
      <c r="AM20" s="7"/>
      <c r="AN20" s="7"/>
    </row>
    <row r="21" spans="1:41" ht="21" customHeight="1">
      <c r="A21" s="7"/>
      <c r="B21" s="408" t="s">
        <v>252</v>
      </c>
      <c r="C21" s="409"/>
      <c r="D21" s="409"/>
      <c r="E21" s="409"/>
      <c r="F21" s="409"/>
      <c r="G21" s="409"/>
      <c r="H21" s="409"/>
      <c r="I21" s="409"/>
      <c r="J21" s="409"/>
      <c r="K21" s="409"/>
      <c r="L21" s="409"/>
      <c r="M21" s="409"/>
      <c r="N21" s="409"/>
      <c r="O21" s="409"/>
      <c r="P21" s="410"/>
      <c r="Q21" s="1307" t="s">
        <v>779</v>
      </c>
      <c r="R21" s="1308"/>
      <c r="S21" s="1308"/>
      <c r="T21" s="1309"/>
      <c r="U21" s="1309"/>
      <c r="V21" s="1309"/>
      <c r="W21" s="1309"/>
      <c r="X21" s="1309"/>
      <c r="Y21" s="1309"/>
      <c r="Z21" s="1309"/>
      <c r="AA21" s="1309"/>
      <c r="AB21" s="1309"/>
      <c r="AC21" s="1309"/>
      <c r="AD21" s="1309"/>
      <c r="AE21" s="1309"/>
      <c r="AF21" s="1309"/>
      <c r="AG21" s="1309"/>
      <c r="AH21" s="1309"/>
      <c r="AI21" s="1309"/>
      <c r="AJ21" s="1310"/>
      <c r="AK21" s="7"/>
      <c r="AL21" s="7"/>
      <c r="AM21" s="7"/>
      <c r="AN21" s="7"/>
    </row>
    <row r="22" spans="1:41" ht="21" customHeight="1">
      <c r="A22" s="7"/>
      <c r="B22" s="359" t="s">
        <v>399</v>
      </c>
      <c r="C22" s="360"/>
      <c r="D22" s="360"/>
      <c r="E22" s="360"/>
      <c r="F22" s="360"/>
      <c r="G22" s="360"/>
      <c r="H22" s="360"/>
      <c r="I22" s="360"/>
      <c r="J22" s="360"/>
      <c r="K22" s="360"/>
      <c r="L22" s="360"/>
      <c r="M22" s="360"/>
      <c r="N22" s="360"/>
      <c r="O22" s="360"/>
      <c r="P22" s="361"/>
      <c r="Q22" s="1323" t="s">
        <v>780</v>
      </c>
      <c r="R22" s="1324"/>
      <c r="S22" s="1324"/>
      <c r="T22" s="1324"/>
      <c r="U22" s="1324"/>
      <c r="V22" s="1324"/>
      <c r="W22" s="1324"/>
      <c r="X22" s="1324"/>
      <c r="Y22" s="1324"/>
      <c r="Z22" s="1324"/>
      <c r="AA22" s="45" t="s">
        <v>421</v>
      </c>
      <c r="AB22" s="1283" t="s">
        <v>781</v>
      </c>
      <c r="AC22" s="1283"/>
      <c r="AD22" s="1283"/>
      <c r="AE22" s="1283"/>
      <c r="AF22" s="1283"/>
      <c r="AG22" s="1283"/>
      <c r="AH22" s="1283"/>
      <c r="AI22" s="1283"/>
      <c r="AJ22" s="1284"/>
      <c r="AK22" s="7"/>
      <c r="AL22" s="7"/>
      <c r="AM22" s="7"/>
      <c r="AN22" s="7"/>
    </row>
    <row r="23" spans="1:41" ht="21" customHeight="1">
      <c r="A23" s="7"/>
      <c r="B23" s="369" t="s">
        <v>203</v>
      </c>
      <c r="C23" s="370"/>
      <c r="D23" s="370"/>
      <c r="E23" s="370"/>
      <c r="F23" s="370"/>
      <c r="G23" s="370"/>
      <c r="H23" s="370"/>
      <c r="I23" s="370"/>
      <c r="J23" s="370"/>
      <c r="K23" s="371"/>
      <c r="L23" s="389" t="s">
        <v>54</v>
      </c>
      <c r="M23" s="360"/>
      <c r="N23" s="360"/>
      <c r="O23" s="360"/>
      <c r="P23" s="361"/>
      <c r="Q23" s="1311" t="s">
        <v>773</v>
      </c>
      <c r="R23" s="1312"/>
      <c r="S23" s="1312"/>
      <c r="T23" s="1313"/>
      <c r="U23" s="1313"/>
      <c r="V23" s="1313"/>
      <c r="W23" s="1313"/>
      <c r="X23" s="1313"/>
      <c r="Y23" s="1313"/>
      <c r="Z23" s="1313"/>
      <c r="AA23" s="1313"/>
      <c r="AB23" s="1313"/>
      <c r="AC23" s="1313"/>
      <c r="AD23" s="1313"/>
      <c r="AE23" s="1313"/>
      <c r="AF23" s="1313"/>
      <c r="AG23" s="1313"/>
      <c r="AH23" s="1313"/>
      <c r="AI23" s="1313"/>
      <c r="AJ23" s="1314"/>
      <c r="AK23" s="7"/>
      <c r="AL23" s="7"/>
      <c r="AM23" s="7"/>
      <c r="AN23" s="7"/>
    </row>
    <row r="24" spans="1:41" ht="21" customHeight="1" thickBot="1">
      <c r="A24" s="7"/>
      <c r="B24" s="857" t="s">
        <v>204</v>
      </c>
      <c r="C24" s="631"/>
      <c r="D24" s="631"/>
      <c r="E24" s="631"/>
      <c r="F24" s="631"/>
      <c r="G24" s="631"/>
      <c r="H24" s="631"/>
      <c r="I24" s="631"/>
      <c r="J24" s="631"/>
      <c r="K24" s="631"/>
      <c r="L24" s="631"/>
      <c r="M24" s="631"/>
      <c r="N24" s="631"/>
      <c r="O24" s="631"/>
      <c r="P24" s="632"/>
      <c r="Q24" s="1275" t="s">
        <v>774</v>
      </c>
      <c r="R24" s="1276"/>
      <c r="S24" s="1276"/>
      <c r="T24" s="1277"/>
      <c r="U24" s="1277"/>
      <c r="V24" s="1277"/>
      <c r="W24" s="1277"/>
      <c r="X24" s="1277"/>
      <c r="Y24" s="1277"/>
      <c r="Z24" s="1277"/>
      <c r="AA24" s="1277"/>
      <c r="AB24" s="1277"/>
      <c r="AC24" s="1277"/>
      <c r="AD24" s="1277"/>
      <c r="AE24" s="1277"/>
      <c r="AF24" s="1277"/>
      <c r="AG24" s="1277"/>
      <c r="AH24" s="1277"/>
      <c r="AI24" s="1277"/>
      <c r="AJ24" s="1278"/>
      <c r="AK24" s="7"/>
      <c r="AL24" s="7"/>
      <c r="AM24" s="7"/>
      <c r="AN24" s="7"/>
    </row>
    <row r="25" spans="1:41" ht="21" customHeight="1">
      <c r="A25" s="7"/>
      <c r="B25" s="4"/>
      <c r="C25" s="4"/>
      <c r="D25" s="4"/>
      <c r="E25" s="4"/>
      <c r="F25" s="4"/>
      <c r="G25" s="4"/>
      <c r="H25" s="4"/>
      <c r="I25" s="4"/>
      <c r="J25" s="4"/>
      <c r="K25" s="4"/>
      <c r="L25" s="4"/>
      <c r="M25" s="4"/>
      <c r="N25" s="4"/>
      <c r="O25" s="4"/>
      <c r="P25" s="4"/>
      <c r="Q25" s="109"/>
      <c r="R25" s="109"/>
      <c r="S25" s="109"/>
      <c r="T25" s="4"/>
      <c r="U25" s="4"/>
      <c r="V25" s="4"/>
      <c r="W25" s="4"/>
      <c r="X25" s="4"/>
      <c r="Y25" s="4"/>
      <c r="Z25" s="4"/>
      <c r="AA25" s="4"/>
      <c r="AB25" s="4"/>
      <c r="AC25" s="4"/>
      <c r="AD25" s="4"/>
      <c r="AE25" s="4"/>
      <c r="AF25" s="4"/>
      <c r="AG25" s="4"/>
      <c r="AH25" s="4"/>
      <c r="AI25" s="4"/>
      <c r="AJ25" s="4"/>
      <c r="AK25" s="7"/>
      <c r="AL25" s="7"/>
      <c r="AM25" s="7"/>
      <c r="AN25" s="7"/>
    </row>
    <row r="26" spans="1:41" ht="21" customHeight="1" thickBot="1">
      <c r="A26" s="7"/>
      <c r="B26" s="187" t="s">
        <v>205</v>
      </c>
      <c r="C26" s="187"/>
      <c r="D26" s="187"/>
      <c r="E26" s="187"/>
      <c r="F26" s="187"/>
      <c r="G26" s="187"/>
      <c r="H26" s="187"/>
      <c r="I26" s="187"/>
      <c r="J26" s="187"/>
      <c r="K26" s="84"/>
      <c r="L26" s="84"/>
      <c r="M26" s="84"/>
      <c r="N26" s="84"/>
      <c r="O26" s="84"/>
      <c r="P26" s="84"/>
      <c r="Q26" s="84"/>
      <c r="R26" s="84"/>
      <c r="S26" s="84"/>
      <c r="T26" s="84"/>
      <c r="U26" s="84"/>
      <c r="V26" s="84"/>
      <c r="W26" s="84"/>
      <c r="X26" s="84"/>
      <c r="Y26" s="84"/>
      <c r="Z26" s="84"/>
      <c r="AA26" s="84"/>
      <c r="AB26" s="84"/>
      <c r="AC26" s="5"/>
      <c r="AD26" s="5"/>
      <c r="AE26" s="5"/>
      <c r="AF26" s="5"/>
      <c r="AG26" s="5"/>
      <c r="AH26" s="5"/>
      <c r="AI26" s="5"/>
      <c r="AJ26" s="7"/>
      <c r="AK26" s="7"/>
      <c r="AL26" s="7"/>
      <c r="AM26" s="7"/>
      <c r="AN26" s="7"/>
    </row>
    <row r="27" spans="1:41" ht="21" customHeight="1">
      <c r="A27" s="7"/>
      <c r="B27" s="408" t="s">
        <v>62</v>
      </c>
      <c r="C27" s="409"/>
      <c r="D27" s="409"/>
      <c r="E27" s="409"/>
      <c r="F27" s="409"/>
      <c r="G27" s="409"/>
      <c r="H27" s="409"/>
      <c r="I27" s="409"/>
      <c r="J27" s="409"/>
      <c r="K27" s="409"/>
      <c r="L27" s="409"/>
      <c r="M27" s="409"/>
      <c r="N27" s="409"/>
      <c r="O27" s="409"/>
      <c r="P27" s="410"/>
      <c r="Q27" s="551" t="s">
        <v>515</v>
      </c>
      <c r="R27" s="552"/>
      <c r="S27" s="552"/>
      <c r="T27" s="552"/>
      <c r="U27" s="552"/>
      <c r="V27" s="553"/>
      <c r="W27" s="1335" t="s">
        <v>997</v>
      </c>
      <c r="X27" s="1336"/>
      <c r="Y27" s="1336"/>
      <c r="Z27" s="1336"/>
      <c r="AA27" s="1336"/>
      <c r="AB27" s="1336"/>
      <c r="AC27" s="1336"/>
      <c r="AD27" s="1336"/>
      <c r="AE27" s="1336"/>
      <c r="AF27" s="1336"/>
      <c r="AG27" s="1336"/>
      <c r="AH27" s="1336"/>
      <c r="AI27" s="1336"/>
      <c r="AJ27" s="1337"/>
      <c r="AK27" s="7"/>
      <c r="AL27" s="347" t="str">
        <f>IF(W27="","未記入","")</f>
        <v/>
      </c>
      <c r="AM27" s="347"/>
      <c r="AN27" s="347"/>
      <c r="AO27" s="347"/>
    </row>
    <row r="28" spans="1:41" ht="21" customHeight="1">
      <c r="A28" s="7"/>
      <c r="B28" s="773"/>
      <c r="C28" s="764"/>
      <c r="D28" s="764"/>
      <c r="E28" s="764"/>
      <c r="F28" s="764"/>
      <c r="G28" s="764"/>
      <c r="H28" s="764"/>
      <c r="I28" s="764"/>
      <c r="J28" s="764"/>
      <c r="K28" s="764"/>
      <c r="L28" s="764"/>
      <c r="M28" s="764"/>
      <c r="N28" s="764"/>
      <c r="O28" s="764"/>
      <c r="P28" s="765"/>
      <c r="Q28" s="1364" t="s">
        <v>516</v>
      </c>
      <c r="R28" s="1365"/>
      <c r="S28" s="1365"/>
      <c r="T28" s="1365"/>
      <c r="U28" s="1365"/>
      <c r="V28" s="1366"/>
      <c r="W28" s="1367" t="s">
        <v>998</v>
      </c>
      <c r="X28" s="1368"/>
      <c r="Y28" s="1368"/>
      <c r="Z28" s="1368"/>
      <c r="AA28" s="1368"/>
      <c r="AB28" s="1368"/>
      <c r="AC28" s="1368"/>
      <c r="AD28" s="1368"/>
      <c r="AE28" s="1368"/>
      <c r="AF28" s="1368"/>
      <c r="AG28" s="1368"/>
      <c r="AH28" s="1368"/>
      <c r="AI28" s="1368"/>
      <c r="AJ28" s="1369"/>
      <c r="AK28" s="7"/>
      <c r="AL28" s="347" t="str">
        <f t="shared" ref="AL28" si="0">IF(W28="","未記入","")</f>
        <v/>
      </c>
      <c r="AM28" s="347"/>
      <c r="AN28" s="347"/>
      <c r="AO28" s="347"/>
    </row>
    <row r="29" spans="1:41" ht="21" customHeight="1">
      <c r="A29" s="7"/>
      <c r="B29" s="411"/>
      <c r="C29" s="412"/>
      <c r="D29" s="412"/>
      <c r="E29" s="412"/>
      <c r="F29" s="412"/>
      <c r="G29" s="412"/>
      <c r="H29" s="412"/>
      <c r="I29" s="412"/>
      <c r="J29" s="412"/>
      <c r="K29" s="412"/>
      <c r="L29" s="412"/>
      <c r="M29" s="412"/>
      <c r="N29" s="412"/>
      <c r="O29" s="412"/>
      <c r="P29" s="413"/>
      <c r="Q29" s="1364" t="s">
        <v>45</v>
      </c>
      <c r="R29" s="1365"/>
      <c r="S29" s="1365"/>
      <c r="T29" s="1365"/>
      <c r="U29" s="1365"/>
      <c r="V29" s="1366"/>
      <c r="W29" s="1367"/>
      <c r="X29" s="1368"/>
      <c r="Y29" s="1368"/>
      <c r="Z29" s="1368"/>
      <c r="AA29" s="1368"/>
      <c r="AB29" s="1368"/>
      <c r="AC29" s="1368"/>
      <c r="AD29" s="1368"/>
      <c r="AE29" s="1368"/>
      <c r="AF29" s="1368"/>
      <c r="AG29" s="1368"/>
      <c r="AH29" s="1368"/>
      <c r="AI29" s="1368"/>
      <c r="AJ29" s="1369"/>
      <c r="AK29" s="7"/>
      <c r="AL29" s="7"/>
      <c r="AM29" s="7"/>
      <c r="AN29" s="7"/>
    </row>
    <row r="30" spans="1:41" ht="21" customHeight="1">
      <c r="A30" s="7"/>
      <c r="B30" s="443" t="s">
        <v>433</v>
      </c>
      <c r="C30" s="401"/>
      <c r="D30" s="401"/>
      <c r="E30" s="401"/>
      <c r="F30" s="401"/>
      <c r="G30" s="401"/>
      <c r="H30" s="401"/>
      <c r="I30" s="401"/>
      <c r="J30" s="401"/>
      <c r="K30" s="401"/>
      <c r="L30" s="401"/>
      <c r="M30" s="401"/>
      <c r="N30" s="401"/>
      <c r="O30" s="401"/>
      <c r="P30" s="402"/>
      <c r="Q30" s="365" t="s">
        <v>999</v>
      </c>
      <c r="R30" s="366"/>
      <c r="S30" s="366"/>
      <c r="T30" s="366"/>
      <c r="U30" s="366"/>
      <c r="V30" s="366"/>
      <c r="W30" s="366"/>
      <c r="X30" s="366"/>
      <c r="Y30" s="366"/>
      <c r="Z30" s="366"/>
      <c r="AA30" s="366"/>
      <c r="AB30" s="366"/>
      <c r="AC30" s="366"/>
      <c r="AD30" s="366"/>
      <c r="AE30" s="366"/>
      <c r="AF30" s="366"/>
      <c r="AG30" s="366"/>
      <c r="AH30" s="366"/>
      <c r="AI30" s="366"/>
      <c r="AJ30" s="367"/>
      <c r="AK30" s="7"/>
      <c r="AL30" s="347" t="str">
        <f>IF(Q30="","未記入","")</f>
        <v/>
      </c>
      <c r="AM30" s="347"/>
      <c r="AN30" s="347"/>
      <c r="AO30" s="347"/>
    </row>
    <row r="31" spans="1:41" ht="21" customHeight="1" thickBot="1">
      <c r="A31" s="7"/>
      <c r="B31" s="462" t="s">
        <v>206</v>
      </c>
      <c r="C31" s="463"/>
      <c r="D31" s="463"/>
      <c r="E31" s="463"/>
      <c r="F31" s="463"/>
      <c r="G31" s="463"/>
      <c r="H31" s="463"/>
      <c r="I31" s="463"/>
      <c r="J31" s="463"/>
      <c r="K31" s="463"/>
      <c r="L31" s="463"/>
      <c r="M31" s="463"/>
      <c r="N31" s="463"/>
      <c r="O31" s="463"/>
      <c r="P31" s="464"/>
      <c r="Q31" s="1032" t="s">
        <v>806</v>
      </c>
      <c r="R31" s="1033"/>
      <c r="S31" s="1033"/>
      <c r="T31" s="1033"/>
      <c r="U31" s="1033"/>
      <c r="V31" s="1033"/>
      <c r="W31" s="1338"/>
      <c r="X31" s="1339"/>
      <c r="Y31" s="1339"/>
      <c r="Z31" s="1339"/>
      <c r="AA31" s="1339"/>
      <c r="AB31" s="1339"/>
      <c r="AC31" s="1339"/>
      <c r="AD31" s="1339"/>
      <c r="AE31" s="1339"/>
      <c r="AF31" s="1339"/>
      <c r="AG31" s="1339"/>
      <c r="AH31" s="1339"/>
      <c r="AI31" s="1339"/>
      <c r="AJ31" s="1340"/>
      <c r="AK31" s="7"/>
      <c r="AL31" s="347" t="str">
        <f>IF(Q31="","未記入","")</f>
        <v/>
      </c>
      <c r="AM31" s="347"/>
      <c r="AN31" s="347"/>
      <c r="AO31" s="347"/>
    </row>
    <row r="32" spans="1:41" ht="21" customHeight="1">
      <c r="A32" s="7"/>
      <c r="B32" s="7"/>
      <c r="C32" s="7"/>
      <c r="D32" s="7"/>
      <c r="E32" s="7"/>
      <c r="F32" s="7"/>
      <c r="G32" s="7"/>
      <c r="H32" s="7"/>
      <c r="I32" s="7"/>
      <c r="J32" s="7"/>
      <c r="K32" s="7"/>
      <c r="L32" s="7"/>
      <c r="M32" s="7"/>
      <c r="N32" s="7"/>
      <c r="O32" s="7"/>
      <c r="P32" s="7"/>
      <c r="Q32" s="16"/>
      <c r="R32" s="16"/>
      <c r="S32" s="16"/>
      <c r="T32" s="7"/>
      <c r="U32" s="7"/>
      <c r="V32" s="7"/>
      <c r="W32" s="7"/>
      <c r="X32" s="7"/>
      <c r="Y32" s="7"/>
      <c r="Z32" s="16"/>
      <c r="AA32" s="7"/>
      <c r="AB32" s="7"/>
      <c r="AC32" s="7"/>
      <c r="AD32" s="7"/>
      <c r="AE32" s="7"/>
      <c r="AF32" s="7"/>
      <c r="AG32" s="7"/>
      <c r="AH32" s="7"/>
      <c r="AI32" s="7"/>
      <c r="AJ32" s="7"/>
      <c r="AK32" s="7"/>
      <c r="AL32" s="7"/>
      <c r="AM32" s="7"/>
      <c r="AN32" s="7"/>
    </row>
    <row r="33" spans="1:41" ht="21" customHeight="1" thickBot="1">
      <c r="A33" s="7"/>
      <c r="B33" s="316" t="s">
        <v>207</v>
      </c>
      <c r="C33" s="316"/>
      <c r="D33" s="316"/>
      <c r="E33" s="316"/>
      <c r="F33" s="316"/>
      <c r="G33" s="316"/>
      <c r="H33" s="316"/>
      <c r="I33" s="316"/>
      <c r="J33" s="316"/>
      <c r="K33" s="316"/>
      <c r="L33" s="316"/>
      <c r="M33" s="316"/>
      <c r="N33" s="316"/>
      <c r="O33" s="316"/>
      <c r="P33" s="316"/>
      <c r="Q33" s="316"/>
      <c r="R33" s="316"/>
      <c r="S33" s="316"/>
      <c r="T33" s="317"/>
      <c r="U33" s="317"/>
      <c r="V33" s="317"/>
      <c r="W33" s="317"/>
      <c r="X33" s="317"/>
      <c r="Y33" s="317"/>
      <c r="Z33" s="317"/>
      <c r="AA33" s="110"/>
      <c r="AB33" s="111"/>
      <c r="AC33" s="111"/>
      <c r="AD33" s="111"/>
      <c r="AE33" s="111"/>
      <c r="AF33" s="111"/>
      <c r="AG33" s="111"/>
      <c r="AH33" s="111"/>
      <c r="AI33" s="111"/>
      <c r="AJ33" s="111"/>
      <c r="AK33" s="7"/>
      <c r="AL33" s="7"/>
      <c r="AM33" s="7"/>
      <c r="AN33" s="7"/>
    </row>
    <row r="34" spans="1:41" ht="21" customHeight="1">
      <c r="A34" s="7"/>
      <c r="B34" s="1346" t="s">
        <v>384</v>
      </c>
      <c r="C34" s="1347"/>
      <c r="D34" s="1347"/>
      <c r="E34" s="1347"/>
      <c r="F34" s="1347"/>
      <c r="G34" s="1347"/>
      <c r="H34" s="1347"/>
      <c r="I34" s="1347"/>
      <c r="J34" s="1347"/>
      <c r="K34" s="1348"/>
      <c r="L34" s="1326" t="s">
        <v>806</v>
      </c>
      <c r="M34" s="1327"/>
      <c r="N34" s="1327"/>
      <c r="O34" s="1327"/>
      <c r="P34" s="1328"/>
      <c r="Q34" s="922" t="s">
        <v>265</v>
      </c>
      <c r="R34" s="923"/>
      <c r="S34" s="923"/>
      <c r="T34" s="923"/>
      <c r="U34" s="923"/>
      <c r="V34" s="923"/>
      <c r="W34" s="1335" t="s">
        <v>1000</v>
      </c>
      <c r="X34" s="1336"/>
      <c r="Y34" s="1336"/>
      <c r="Z34" s="1336"/>
      <c r="AA34" s="1336"/>
      <c r="AB34" s="1336"/>
      <c r="AC34" s="1336"/>
      <c r="AD34" s="1336"/>
      <c r="AE34" s="1336"/>
      <c r="AF34" s="1336"/>
      <c r="AG34" s="1336"/>
      <c r="AH34" s="1336"/>
      <c r="AI34" s="1336"/>
      <c r="AJ34" s="1337"/>
      <c r="AK34" s="7"/>
      <c r="AL34" s="347" t="str">
        <f>IF(L34="","未記入",IF(L34="あり",IF(W34="","未記入",""),""))</f>
        <v/>
      </c>
      <c r="AM34" s="347"/>
      <c r="AN34" s="347"/>
      <c r="AO34" s="347"/>
    </row>
    <row r="35" spans="1:41" ht="21" customHeight="1">
      <c r="A35" s="7"/>
      <c r="B35" s="396"/>
      <c r="C35" s="397"/>
      <c r="D35" s="397"/>
      <c r="E35" s="397"/>
      <c r="F35" s="397"/>
      <c r="G35" s="397"/>
      <c r="H35" s="397"/>
      <c r="I35" s="397"/>
      <c r="J35" s="397"/>
      <c r="K35" s="398"/>
      <c r="L35" s="1329"/>
      <c r="M35" s="1330"/>
      <c r="N35" s="1330"/>
      <c r="O35" s="1330"/>
      <c r="P35" s="1331"/>
      <c r="Q35" s="925"/>
      <c r="R35" s="430" t="s">
        <v>263</v>
      </c>
      <c r="S35" s="430"/>
      <c r="T35" s="430"/>
      <c r="U35" s="430"/>
      <c r="V35" s="430"/>
      <c r="W35" s="1370" t="s">
        <v>807</v>
      </c>
      <c r="X35" s="1370"/>
      <c r="Y35" s="1371"/>
      <c r="Z35" s="1372" t="s">
        <v>1076</v>
      </c>
      <c r="AA35" s="1373"/>
      <c r="AB35" s="1373"/>
      <c r="AC35" s="1373"/>
      <c r="AD35" s="1373"/>
      <c r="AE35" s="1373"/>
      <c r="AF35" s="1373"/>
      <c r="AG35" s="1373"/>
      <c r="AH35" s="1373"/>
      <c r="AI35" s="1373"/>
      <c r="AJ35" s="1374"/>
      <c r="AK35" s="7"/>
      <c r="AL35" s="347" t="str">
        <f>IF(L34="あり",IF(OR(W35="",Z35=""),"未記入",""),"")</f>
        <v/>
      </c>
      <c r="AM35" s="347"/>
      <c r="AN35" s="347"/>
      <c r="AO35" s="347"/>
    </row>
    <row r="36" spans="1:41" ht="21" customHeight="1">
      <c r="A36" s="7"/>
      <c r="B36" s="396"/>
      <c r="C36" s="397"/>
      <c r="D36" s="397"/>
      <c r="E36" s="397"/>
      <c r="F36" s="397"/>
      <c r="G36" s="397"/>
      <c r="H36" s="397"/>
      <c r="I36" s="397"/>
      <c r="J36" s="397"/>
      <c r="K36" s="398"/>
      <c r="L36" s="1329"/>
      <c r="M36" s="1330"/>
      <c r="N36" s="1330"/>
      <c r="O36" s="1330"/>
      <c r="P36" s="1331"/>
      <c r="Q36" s="925"/>
      <c r="R36" s="430" t="s">
        <v>264</v>
      </c>
      <c r="S36" s="430"/>
      <c r="T36" s="430"/>
      <c r="U36" s="430"/>
      <c r="V36" s="430"/>
      <c r="W36" s="1230" t="s">
        <v>806</v>
      </c>
      <c r="X36" s="1231"/>
      <c r="Y36" s="1231"/>
      <c r="Z36" s="1231"/>
      <c r="AA36" s="1231"/>
      <c r="AB36" s="1231"/>
      <c r="AC36" s="1231"/>
      <c r="AD36" s="1231"/>
      <c r="AE36" s="1231"/>
      <c r="AF36" s="1231"/>
      <c r="AG36" s="1231"/>
      <c r="AH36" s="1231"/>
      <c r="AI36" s="1231"/>
      <c r="AJ36" s="1344"/>
      <c r="AK36" s="7"/>
      <c r="AL36" s="347" t="str">
        <f>IF(L34="あり",IF(W36="","未記入",""),"")</f>
        <v/>
      </c>
      <c r="AM36" s="347"/>
      <c r="AN36" s="347"/>
      <c r="AO36" s="347"/>
    </row>
    <row r="37" spans="1:41" ht="21" customHeight="1" thickBot="1">
      <c r="A37" s="7"/>
      <c r="B37" s="393"/>
      <c r="C37" s="394"/>
      <c r="D37" s="394"/>
      <c r="E37" s="394"/>
      <c r="F37" s="394"/>
      <c r="G37" s="394"/>
      <c r="H37" s="394"/>
      <c r="I37" s="394"/>
      <c r="J37" s="394"/>
      <c r="K37" s="395"/>
      <c r="L37" s="1332"/>
      <c r="M37" s="1333"/>
      <c r="N37" s="1333"/>
      <c r="O37" s="1333"/>
      <c r="P37" s="1334"/>
      <c r="Q37" s="1325"/>
      <c r="R37" s="430"/>
      <c r="S37" s="430"/>
      <c r="T37" s="430"/>
      <c r="U37" s="430"/>
      <c r="V37" s="430"/>
      <c r="W37" s="260" t="s">
        <v>266</v>
      </c>
      <c r="X37" s="253"/>
      <c r="Y37" s="252"/>
      <c r="Z37" s="260"/>
      <c r="AA37" s="253"/>
      <c r="AB37" s="1375" t="s">
        <v>1001</v>
      </c>
      <c r="AC37" s="1375"/>
      <c r="AD37" s="1375"/>
      <c r="AE37" s="1375"/>
      <c r="AF37" s="1375"/>
      <c r="AG37" s="1375"/>
      <c r="AH37" s="1375"/>
      <c r="AI37" s="1375"/>
      <c r="AJ37" s="1376"/>
      <c r="AK37" s="7"/>
      <c r="AL37" s="347" t="str">
        <f>IF(W36="あり",IF(AB37="","未記入",""),"")</f>
        <v/>
      </c>
      <c r="AM37" s="347"/>
      <c r="AN37" s="347"/>
      <c r="AO37" s="347"/>
    </row>
    <row r="38" spans="1:41" ht="21" customHeight="1">
      <c r="A38" s="7"/>
      <c r="B38" s="390" t="s">
        <v>208</v>
      </c>
      <c r="C38" s="391"/>
      <c r="D38" s="391"/>
      <c r="E38" s="391"/>
      <c r="F38" s="391"/>
      <c r="G38" s="391"/>
      <c r="H38" s="391"/>
      <c r="I38" s="391"/>
      <c r="J38" s="391"/>
      <c r="K38" s="391"/>
      <c r="L38" s="1355" t="s">
        <v>806</v>
      </c>
      <c r="M38" s="1356"/>
      <c r="N38" s="1356"/>
      <c r="O38" s="1356"/>
      <c r="P38" s="1357"/>
      <c r="Q38" s="922" t="s">
        <v>265</v>
      </c>
      <c r="R38" s="923"/>
      <c r="S38" s="923"/>
      <c r="T38" s="923"/>
      <c r="U38" s="923"/>
      <c r="V38" s="923"/>
      <c r="W38" s="923"/>
      <c r="X38" s="923"/>
      <c r="Y38" s="923"/>
      <c r="Z38" s="211"/>
      <c r="AA38" s="211"/>
      <c r="AB38" s="211"/>
      <c r="AC38" s="211"/>
      <c r="AD38" s="211"/>
      <c r="AE38" s="211"/>
      <c r="AF38" s="211"/>
      <c r="AG38" s="211"/>
      <c r="AH38" s="211"/>
      <c r="AI38" s="211"/>
      <c r="AJ38" s="214"/>
      <c r="AK38" s="7"/>
      <c r="AL38" s="347" t="str">
        <f>IF(L38="","未記入","")</f>
        <v/>
      </c>
      <c r="AM38" s="347"/>
      <c r="AN38" s="347"/>
      <c r="AO38" s="347"/>
    </row>
    <row r="39" spans="1:41" ht="21" customHeight="1">
      <c r="A39" s="7"/>
      <c r="B39" s="396"/>
      <c r="C39" s="397"/>
      <c r="D39" s="397"/>
      <c r="E39" s="397"/>
      <c r="F39" s="397"/>
      <c r="G39" s="397"/>
      <c r="H39" s="397"/>
      <c r="I39" s="397"/>
      <c r="J39" s="397"/>
      <c r="K39" s="397"/>
      <c r="L39" s="1329"/>
      <c r="M39" s="1330"/>
      <c r="N39" s="1330"/>
      <c r="O39" s="1330"/>
      <c r="P39" s="1331"/>
      <c r="Q39" s="215"/>
      <c r="R39" s="430" t="s">
        <v>263</v>
      </c>
      <c r="S39" s="430"/>
      <c r="T39" s="430"/>
      <c r="U39" s="430"/>
      <c r="V39" s="430"/>
      <c r="W39" s="1370" t="s">
        <v>807</v>
      </c>
      <c r="X39" s="1370"/>
      <c r="Y39" s="1371"/>
      <c r="Z39" s="1372" t="s">
        <v>1077</v>
      </c>
      <c r="AA39" s="1373"/>
      <c r="AB39" s="1373"/>
      <c r="AC39" s="1373"/>
      <c r="AD39" s="1373"/>
      <c r="AE39" s="1373"/>
      <c r="AF39" s="1373"/>
      <c r="AG39" s="1373"/>
      <c r="AH39" s="1373"/>
      <c r="AI39" s="1373"/>
      <c r="AJ39" s="1374"/>
      <c r="AK39" s="7"/>
      <c r="AL39" s="347" t="str">
        <f>IF(L38="あり",IF(OR(W39="",Z39=""),"未記入",""),"")</f>
        <v/>
      </c>
      <c r="AM39" s="347"/>
      <c r="AN39" s="347"/>
      <c r="AO39" s="347"/>
    </row>
    <row r="40" spans="1:41" ht="21" customHeight="1">
      <c r="A40" s="7"/>
      <c r="B40" s="396"/>
      <c r="C40" s="397"/>
      <c r="D40" s="397"/>
      <c r="E40" s="397"/>
      <c r="F40" s="397"/>
      <c r="G40" s="397"/>
      <c r="H40" s="397"/>
      <c r="I40" s="397"/>
      <c r="J40" s="397"/>
      <c r="K40" s="397"/>
      <c r="L40" s="1329"/>
      <c r="M40" s="1330"/>
      <c r="N40" s="1330"/>
      <c r="O40" s="1330"/>
      <c r="P40" s="1331"/>
      <c r="Q40" s="215"/>
      <c r="R40" s="1065" t="s">
        <v>209</v>
      </c>
      <c r="S40" s="1066"/>
      <c r="T40" s="1066"/>
      <c r="U40" s="1066"/>
      <c r="V40" s="1067"/>
      <c r="W40" s="1361" t="s">
        <v>1002</v>
      </c>
      <c r="X40" s="1362"/>
      <c r="Y40" s="1362"/>
      <c r="Z40" s="1362"/>
      <c r="AA40" s="1362"/>
      <c r="AB40" s="1362"/>
      <c r="AC40" s="1362"/>
      <c r="AD40" s="1362"/>
      <c r="AE40" s="1362"/>
      <c r="AF40" s="1362"/>
      <c r="AG40" s="1362"/>
      <c r="AH40" s="1362"/>
      <c r="AI40" s="1362"/>
      <c r="AJ40" s="1363"/>
      <c r="AK40" s="7"/>
      <c r="AL40" s="347" t="str">
        <f>IF(L38="あり",IF(W40="","未記入",""),"")</f>
        <v/>
      </c>
      <c r="AM40" s="347"/>
      <c r="AN40" s="347"/>
      <c r="AO40" s="347"/>
    </row>
    <row r="41" spans="1:41" ht="21" customHeight="1">
      <c r="A41" s="7"/>
      <c r="B41" s="396"/>
      <c r="C41" s="397"/>
      <c r="D41" s="397"/>
      <c r="E41" s="397"/>
      <c r="F41" s="397"/>
      <c r="G41" s="397"/>
      <c r="H41" s="397"/>
      <c r="I41" s="397"/>
      <c r="J41" s="397"/>
      <c r="K41" s="397"/>
      <c r="L41" s="1329"/>
      <c r="M41" s="1330"/>
      <c r="N41" s="1330"/>
      <c r="O41" s="1330"/>
      <c r="P41" s="1331"/>
      <c r="Q41" s="215"/>
      <c r="R41" s="430" t="s">
        <v>264</v>
      </c>
      <c r="S41" s="430"/>
      <c r="T41" s="430"/>
      <c r="U41" s="430"/>
      <c r="V41" s="430"/>
      <c r="W41" s="1230" t="s">
        <v>806</v>
      </c>
      <c r="X41" s="1231"/>
      <c r="Y41" s="1231"/>
      <c r="Z41" s="1231"/>
      <c r="AA41" s="1231"/>
      <c r="AB41" s="1231"/>
      <c r="AC41" s="1231"/>
      <c r="AD41" s="1231"/>
      <c r="AE41" s="1231"/>
      <c r="AF41" s="1231"/>
      <c r="AG41" s="1231"/>
      <c r="AH41" s="1231"/>
      <c r="AI41" s="1231"/>
      <c r="AJ41" s="1344"/>
      <c r="AK41" s="7"/>
      <c r="AL41" s="347" t="str">
        <f>IF(L38="あり",IF(W41="","未記入",""),"")</f>
        <v/>
      </c>
      <c r="AM41" s="347"/>
      <c r="AN41" s="347"/>
      <c r="AO41" s="347"/>
    </row>
    <row r="42" spans="1:41" ht="21" customHeight="1" thickBot="1">
      <c r="A42" s="7"/>
      <c r="B42" s="768"/>
      <c r="C42" s="769"/>
      <c r="D42" s="769"/>
      <c r="E42" s="769"/>
      <c r="F42" s="769"/>
      <c r="G42" s="769"/>
      <c r="H42" s="769"/>
      <c r="I42" s="769"/>
      <c r="J42" s="769"/>
      <c r="K42" s="769"/>
      <c r="L42" s="1358"/>
      <c r="M42" s="1359"/>
      <c r="N42" s="1359"/>
      <c r="O42" s="1359"/>
      <c r="P42" s="1360"/>
      <c r="Q42" s="216"/>
      <c r="R42" s="432"/>
      <c r="S42" s="432"/>
      <c r="T42" s="432"/>
      <c r="U42" s="432"/>
      <c r="V42" s="432"/>
      <c r="W42" s="254" t="s">
        <v>266</v>
      </c>
      <c r="X42" s="255"/>
      <c r="Y42" s="257"/>
      <c r="Z42" s="254"/>
      <c r="AA42" s="255"/>
      <c r="AB42" s="1353" t="s">
        <v>1003</v>
      </c>
      <c r="AC42" s="1353"/>
      <c r="AD42" s="1353"/>
      <c r="AE42" s="1353"/>
      <c r="AF42" s="1353"/>
      <c r="AG42" s="1353"/>
      <c r="AH42" s="1353"/>
      <c r="AI42" s="1353"/>
      <c r="AJ42" s="1354"/>
      <c r="AK42" s="7"/>
      <c r="AL42" s="347" t="str">
        <f>IF(W41="あり",IF(AB42="","未記入",""),"")</f>
        <v/>
      </c>
      <c r="AM42" s="347"/>
      <c r="AN42" s="347"/>
      <c r="AO42" s="347"/>
    </row>
    <row r="43" spans="1:41" ht="21" customHeight="1">
      <c r="A43" s="7"/>
      <c r="B43" s="51"/>
      <c r="C43" s="51"/>
      <c r="D43" s="51"/>
      <c r="E43" s="51"/>
      <c r="F43" s="51"/>
      <c r="G43" s="51"/>
      <c r="H43" s="51"/>
      <c r="I43" s="51"/>
      <c r="J43" s="51"/>
      <c r="K43" s="51"/>
      <c r="L43" s="4"/>
      <c r="M43" s="4"/>
      <c r="N43" s="4"/>
      <c r="O43" s="4"/>
      <c r="P43" s="4"/>
      <c r="Q43" s="109"/>
      <c r="R43" s="109"/>
      <c r="S43" s="109"/>
      <c r="T43" s="109"/>
      <c r="U43" s="109"/>
      <c r="V43" s="109"/>
      <c r="W43" s="109"/>
      <c r="X43" s="109"/>
      <c r="Y43" s="109"/>
      <c r="Z43" s="109"/>
      <c r="AA43" s="109"/>
      <c r="AB43" s="109"/>
      <c r="AC43" s="109"/>
      <c r="AD43" s="109"/>
      <c r="AE43" s="109"/>
      <c r="AF43" s="109"/>
      <c r="AG43" s="109"/>
      <c r="AH43" s="109"/>
      <c r="AI43" s="109"/>
      <c r="AJ43" s="109"/>
      <c r="AK43" s="7"/>
      <c r="AL43" s="7"/>
      <c r="AM43" s="7"/>
      <c r="AN43" s="7"/>
    </row>
    <row r="44" spans="1:41" ht="21" customHeight="1" thickBot="1">
      <c r="A44" s="83" t="s">
        <v>212</v>
      </c>
      <c r="B44" s="85" t="s">
        <v>213</v>
      </c>
      <c r="C44" s="85"/>
      <c r="D44" s="85"/>
      <c r="E44" s="85"/>
      <c r="F44" s="85"/>
      <c r="G44" s="85"/>
      <c r="H44" s="85"/>
      <c r="I44" s="85"/>
      <c r="J44" s="85"/>
      <c r="K44" s="85"/>
      <c r="L44" s="318"/>
      <c r="M44" s="318"/>
      <c r="N44" s="318"/>
      <c r="O44" s="318"/>
      <c r="P44" s="318"/>
      <c r="Q44" s="318"/>
      <c r="R44" s="318"/>
      <c r="S44" s="318"/>
      <c r="T44" s="318"/>
      <c r="U44" s="318"/>
      <c r="V44" s="318"/>
      <c r="W44" s="318"/>
      <c r="X44" s="318"/>
      <c r="Y44" s="318"/>
      <c r="Z44" s="318"/>
      <c r="AA44" s="7"/>
      <c r="AB44" s="7"/>
      <c r="AC44" s="7"/>
      <c r="AD44" s="7"/>
      <c r="AE44" s="7"/>
      <c r="AF44" s="7"/>
      <c r="AG44" s="7"/>
      <c r="AH44" s="7"/>
      <c r="AI44" s="7"/>
      <c r="AJ44" s="7"/>
      <c r="AK44" s="7"/>
      <c r="AL44" s="7"/>
      <c r="AM44" s="7"/>
      <c r="AN44" s="7"/>
    </row>
    <row r="45" spans="1:41" ht="21" customHeight="1">
      <c r="A45" s="16"/>
      <c r="B45" s="1349" t="s">
        <v>214</v>
      </c>
      <c r="C45" s="924"/>
      <c r="D45" s="924"/>
      <c r="E45" s="924"/>
      <c r="F45" s="924"/>
      <c r="G45" s="924"/>
      <c r="H45" s="924"/>
      <c r="I45" s="924"/>
      <c r="J45" s="924"/>
      <c r="K45" s="1350"/>
      <c r="L45" s="1095" t="s">
        <v>1004</v>
      </c>
      <c r="M45" s="1096"/>
      <c r="N45" s="1096"/>
      <c r="O45" s="1096"/>
      <c r="P45" s="1096"/>
      <c r="Q45" s="1096"/>
      <c r="R45" s="1096"/>
      <c r="S45" s="1096"/>
      <c r="T45" s="1096"/>
      <c r="U45" s="1096"/>
      <c r="V45" s="1096"/>
      <c r="W45" s="1096"/>
      <c r="X45" s="1096"/>
      <c r="Y45" s="1096"/>
      <c r="Z45" s="1096"/>
      <c r="AA45" s="1096"/>
      <c r="AB45" s="1096"/>
      <c r="AC45" s="1096"/>
      <c r="AD45" s="1096"/>
      <c r="AE45" s="1096"/>
      <c r="AF45" s="1096"/>
      <c r="AG45" s="1096"/>
      <c r="AH45" s="1096"/>
      <c r="AI45" s="1096"/>
      <c r="AJ45" s="1345"/>
      <c r="AK45" s="7"/>
      <c r="AL45" s="347" t="str">
        <f>IF(L45="","未記入","")</f>
        <v/>
      </c>
      <c r="AM45" s="347"/>
      <c r="AN45" s="347"/>
      <c r="AO45" s="347"/>
    </row>
    <row r="46" spans="1:41" ht="21" customHeight="1">
      <c r="A46" s="16"/>
      <c r="B46" s="1148" t="s">
        <v>215</v>
      </c>
      <c r="C46" s="1067"/>
      <c r="D46" s="1067"/>
      <c r="E46" s="1067"/>
      <c r="F46" s="1067"/>
      <c r="G46" s="1067"/>
      <c r="H46" s="1067"/>
      <c r="I46" s="1067"/>
      <c r="J46" s="1067"/>
      <c r="K46" s="1043"/>
      <c r="L46" s="1230" t="s">
        <v>1004</v>
      </c>
      <c r="M46" s="1231"/>
      <c r="N46" s="1231"/>
      <c r="O46" s="1231"/>
      <c r="P46" s="1231"/>
      <c r="Q46" s="1231"/>
      <c r="R46" s="1231"/>
      <c r="S46" s="1231"/>
      <c r="T46" s="1231"/>
      <c r="U46" s="1231"/>
      <c r="V46" s="1231"/>
      <c r="W46" s="1231"/>
      <c r="X46" s="1231"/>
      <c r="Y46" s="1231"/>
      <c r="Z46" s="1231"/>
      <c r="AA46" s="1231"/>
      <c r="AB46" s="1231"/>
      <c r="AC46" s="1231"/>
      <c r="AD46" s="1231"/>
      <c r="AE46" s="1231"/>
      <c r="AF46" s="1231"/>
      <c r="AG46" s="1231"/>
      <c r="AH46" s="1231"/>
      <c r="AI46" s="1231"/>
      <c r="AJ46" s="1344"/>
      <c r="AK46" s="7"/>
      <c r="AL46" s="347" t="str">
        <f t="shared" ref="AL46:AL49" si="1">IF(L46="","未記入","")</f>
        <v/>
      </c>
      <c r="AM46" s="347"/>
      <c r="AN46" s="347"/>
      <c r="AO46" s="347"/>
    </row>
    <row r="47" spans="1:41" ht="21" customHeight="1">
      <c r="A47" s="16"/>
      <c r="B47" s="1351" t="s">
        <v>216</v>
      </c>
      <c r="C47" s="927"/>
      <c r="D47" s="927"/>
      <c r="E47" s="927"/>
      <c r="F47" s="927"/>
      <c r="G47" s="927"/>
      <c r="H47" s="927"/>
      <c r="I47" s="927"/>
      <c r="J47" s="927"/>
      <c r="K47" s="1352"/>
      <c r="L47" s="1230" t="s">
        <v>1005</v>
      </c>
      <c r="M47" s="1231"/>
      <c r="N47" s="1231"/>
      <c r="O47" s="1231"/>
      <c r="P47" s="1231"/>
      <c r="Q47" s="1231"/>
      <c r="R47" s="1231"/>
      <c r="S47" s="1231"/>
      <c r="T47" s="1231"/>
      <c r="U47" s="1231"/>
      <c r="V47" s="1231"/>
      <c r="W47" s="1231"/>
      <c r="X47" s="1231"/>
      <c r="Y47" s="1231"/>
      <c r="Z47" s="1231"/>
      <c r="AA47" s="1231"/>
      <c r="AB47" s="1231"/>
      <c r="AC47" s="1231"/>
      <c r="AD47" s="1231"/>
      <c r="AE47" s="1231"/>
      <c r="AF47" s="1231"/>
      <c r="AG47" s="1231"/>
      <c r="AH47" s="1231"/>
      <c r="AI47" s="1231"/>
      <c r="AJ47" s="1344"/>
      <c r="AK47" s="7"/>
      <c r="AL47" s="347" t="str">
        <f t="shared" si="1"/>
        <v/>
      </c>
      <c r="AM47" s="347"/>
      <c r="AN47" s="347"/>
      <c r="AO47" s="347"/>
    </row>
    <row r="48" spans="1:41" ht="21" customHeight="1">
      <c r="A48" s="16"/>
      <c r="B48" s="1148" t="s">
        <v>217</v>
      </c>
      <c r="C48" s="1067"/>
      <c r="D48" s="1067"/>
      <c r="E48" s="1067"/>
      <c r="F48" s="1067"/>
      <c r="G48" s="1067"/>
      <c r="H48" s="1067"/>
      <c r="I48" s="1067"/>
      <c r="J48" s="1067"/>
      <c r="K48" s="1043"/>
      <c r="L48" s="1230" t="s">
        <v>1004</v>
      </c>
      <c r="M48" s="1231"/>
      <c r="N48" s="1231"/>
      <c r="O48" s="1231"/>
      <c r="P48" s="1231"/>
      <c r="Q48" s="1231"/>
      <c r="R48" s="1231"/>
      <c r="S48" s="1231"/>
      <c r="T48" s="1231"/>
      <c r="U48" s="1231"/>
      <c r="V48" s="1231"/>
      <c r="W48" s="1231"/>
      <c r="X48" s="1231"/>
      <c r="Y48" s="1231"/>
      <c r="Z48" s="1231"/>
      <c r="AA48" s="1231"/>
      <c r="AB48" s="1231"/>
      <c r="AC48" s="1231"/>
      <c r="AD48" s="1231"/>
      <c r="AE48" s="1231"/>
      <c r="AF48" s="1231"/>
      <c r="AG48" s="1231"/>
      <c r="AH48" s="1231"/>
      <c r="AI48" s="1231"/>
      <c r="AJ48" s="1344"/>
      <c r="AK48" s="7"/>
      <c r="AL48" s="347" t="str">
        <f t="shared" si="1"/>
        <v/>
      </c>
      <c r="AM48" s="347"/>
      <c r="AN48" s="347"/>
      <c r="AO48" s="347"/>
    </row>
    <row r="49" spans="1:41" ht="21" customHeight="1" thickBot="1">
      <c r="A49" s="16"/>
      <c r="B49" s="1341" t="s">
        <v>218</v>
      </c>
      <c r="C49" s="1115"/>
      <c r="D49" s="1115"/>
      <c r="E49" s="1115"/>
      <c r="F49" s="1115"/>
      <c r="G49" s="1115"/>
      <c r="H49" s="1115"/>
      <c r="I49" s="1115"/>
      <c r="J49" s="1115"/>
      <c r="K49" s="1342"/>
      <c r="L49" s="1233" t="s">
        <v>1005</v>
      </c>
      <c r="M49" s="1234"/>
      <c r="N49" s="1234"/>
      <c r="O49" s="1234"/>
      <c r="P49" s="1234"/>
      <c r="Q49" s="1234"/>
      <c r="R49" s="1234"/>
      <c r="S49" s="1234"/>
      <c r="T49" s="1234"/>
      <c r="U49" s="1234"/>
      <c r="V49" s="1234"/>
      <c r="W49" s="1234"/>
      <c r="X49" s="1234"/>
      <c r="Y49" s="1234"/>
      <c r="Z49" s="1234"/>
      <c r="AA49" s="1234"/>
      <c r="AB49" s="1234"/>
      <c r="AC49" s="1234"/>
      <c r="AD49" s="1234"/>
      <c r="AE49" s="1234"/>
      <c r="AF49" s="1234"/>
      <c r="AG49" s="1234"/>
      <c r="AH49" s="1234"/>
      <c r="AI49" s="1234"/>
      <c r="AJ49" s="1343"/>
      <c r="AK49" s="7"/>
      <c r="AL49" s="347" t="str">
        <f t="shared" si="1"/>
        <v/>
      </c>
      <c r="AM49" s="347"/>
      <c r="AN49" s="347"/>
      <c r="AO49" s="347"/>
    </row>
  </sheetData>
  <sheetProtection algorithmName="SHA-512" hashValue="dmorlW10cweS6aq8mdHeTSUSp2Axh/fie+udLtVKg8fI+u2WVHwJAUnLMYKutcQ/1CoRxqtr631+qhVxx3qZcA==" saltValue="3OJnr5Di6awYbgQXVoyOAA==" spinCount="100000" sheet="1" objects="1" scenarios="1" formatCells="0" formatRows="0"/>
  <mergeCells count="116">
    <mergeCell ref="R41:V42"/>
    <mergeCell ref="R40:V40"/>
    <mergeCell ref="W40:AJ40"/>
    <mergeCell ref="Q27:V27"/>
    <mergeCell ref="Q28:V28"/>
    <mergeCell ref="Q29:V29"/>
    <mergeCell ref="W28:AJ28"/>
    <mergeCell ref="W29:AJ29"/>
    <mergeCell ref="W35:Y35"/>
    <mergeCell ref="W36:AJ36"/>
    <mergeCell ref="Z35:AJ35"/>
    <mergeCell ref="AB37:AJ37"/>
    <mergeCell ref="R39:V39"/>
    <mergeCell ref="W39:Y39"/>
    <mergeCell ref="Z39:AJ39"/>
    <mergeCell ref="Q34:V34"/>
    <mergeCell ref="W34:AJ34"/>
    <mergeCell ref="B49:K49"/>
    <mergeCell ref="B22:P22"/>
    <mergeCell ref="Q24:AJ24"/>
    <mergeCell ref="B24:P24"/>
    <mergeCell ref="L23:P23"/>
    <mergeCell ref="Q23:AJ23"/>
    <mergeCell ref="B23:K23"/>
    <mergeCell ref="L49:AJ49"/>
    <mergeCell ref="L47:AJ47"/>
    <mergeCell ref="L45:AJ45"/>
    <mergeCell ref="L48:AJ48"/>
    <mergeCell ref="L46:AJ46"/>
    <mergeCell ref="B48:K48"/>
    <mergeCell ref="B27:P29"/>
    <mergeCell ref="B38:K42"/>
    <mergeCell ref="B34:K37"/>
    <mergeCell ref="B31:P31"/>
    <mergeCell ref="B45:K45"/>
    <mergeCell ref="B46:K46"/>
    <mergeCell ref="B47:K47"/>
    <mergeCell ref="AB42:AJ42"/>
    <mergeCell ref="L38:P42"/>
    <mergeCell ref="W41:AJ41"/>
    <mergeCell ref="Q38:Y38"/>
    <mergeCell ref="B21:P21"/>
    <mergeCell ref="Q21:AJ21"/>
    <mergeCell ref="Q22:Z22"/>
    <mergeCell ref="Q35:Q37"/>
    <mergeCell ref="B30:P30"/>
    <mergeCell ref="Q30:AJ30"/>
    <mergeCell ref="L34:P37"/>
    <mergeCell ref="R36:V37"/>
    <mergeCell ref="R35:V35"/>
    <mergeCell ref="W27:AJ27"/>
    <mergeCell ref="Q31:V31"/>
    <mergeCell ref="W31:AJ31"/>
    <mergeCell ref="Q20:AJ20"/>
    <mergeCell ref="B13:P13"/>
    <mergeCell ref="L15:P15"/>
    <mergeCell ref="Q15:AJ15"/>
    <mergeCell ref="Q13:AJ13"/>
    <mergeCell ref="Q16:AJ16"/>
    <mergeCell ref="L19:P19"/>
    <mergeCell ref="Q19:AJ19"/>
    <mergeCell ref="B15:K15"/>
    <mergeCell ref="AB18:AJ18"/>
    <mergeCell ref="B19:K19"/>
    <mergeCell ref="B3:P3"/>
    <mergeCell ref="B4:P4"/>
    <mergeCell ref="L5:P5"/>
    <mergeCell ref="Q3:AJ3"/>
    <mergeCell ref="AB4:AJ4"/>
    <mergeCell ref="Q5:AJ5"/>
    <mergeCell ref="Q4:Z4"/>
    <mergeCell ref="B5:K7"/>
    <mergeCell ref="Q6:AJ6"/>
    <mergeCell ref="Q7:AJ7"/>
    <mergeCell ref="Q8:AJ8"/>
    <mergeCell ref="L6:P6"/>
    <mergeCell ref="Q14:Z14"/>
    <mergeCell ref="AB14:AJ14"/>
    <mergeCell ref="Q10:Z10"/>
    <mergeCell ref="AB10:AJ10"/>
    <mergeCell ref="L7:P7"/>
    <mergeCell ref="B8:P8"/>
    <mergeCell ref="AB22:AJ22"/>
    <mergeCell ref="B9:P9"/>
    <mergeCell ref="Q9:AJ9"/>
    <mergeCell ref="Q12:AJ12"/>
    <mergeCell ref="B10:P10"/>
    <mergeCell ref="L11:P11"/>
    <mergeCell ref="Q11:AJ11"/>
    <mergeCell ref="B11:K11"/>
    <mergeCell ref="B12:P12"/>
    <mergeCell ref="B14:P14"/>
    <mergeCell ref="B16:P16"/>
    <mergeCell ref="B17:P17"/>
    <mergeCell ref="Q17:AJ17"/>
    <mergeCell ref="B18:P18"/>
    <mergeCell ref="Q18:Z18"/>
    <mergeCell ref="B20:P20"/>
    <mergeCell ref="AL27:AO27"/>
    <mergeCell ref="AL28:AO28"/>
    <mergeCell ref="AL30:AO30"/>
    <mergeCell ref="AL31:AO31"/>
    <mergeCell ref="AL34:AO34"/>
    <mergeCell ref="AL38:AO38"/>
    <mergeCell ref="AL35:AO35"/>
    <mergeCell ref="AL36:AO36"/>
    <mergeCell ref="AL37:AO37"/>
    <mergeCell ref="AL41:AO41"/>
    <mergeCell ref="AL42:AO42"/>
    <mergeCell ref="AL39:AO39"/>
    <mergeCell ref="AL40:AO40"/>
    <mergeCell ref="AL45:AO45"/>
    <mergeCell ref="AL46:AO46"/>
    <mergeCell ref="AL47:AO47"/>
    <mergeCell ref="AL48:AO48"/>
    <mergeCell ref="AL49:AO49"/>
  </mergeCells>
  <phoneticPr fontId="2"/>
  <dataValidations count="3">
    <dataValidation type="list" allowBlank="1" showInputMessage="1" showErrorMessage="1" sqref="W41 L34:O34 W36 L38:O38 Q31" xr:uid="{00000000-0002-0000-0600-000000000000}">
      <formula1>"あり,なし"</formula1>
    </dataValidation>
    <dataValidation type="list" allowBlank="1" showInputMessage="1" showErrorMessage="1" sqref="L45:O49" xr:uid="{00000000-0002-0000-0600-000001000000}">
      <formula1>"入居希望者に公開,入居希望者に交付,入居希望者に公開・入居希望者に交付,公開していない"</formula1>
    </dataValidation>
    <dataValidation type="list" allowBlank="1" showInputMessage="1" showErrorMessage="1" sqref="W35 W39" xr:uid="{00000000-0002-0000-0600-000003000000}">
      <formula1>"平成,令和"</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2" max="3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P108"/>
  <sheetViews>
    <sheetView view="pageBreakPreview" zoomScaleNormal="85" zoomScaleSheetLayoutView="100" workbookViewId="0"/>
  </sheetViews>
  <sheetFormatPr defaultColWidth="2.5" defaultRowHeight="22.5" customHeight="1"/>
  <cols>
    <col min="1" max="15" width="2.5" style="10" customWidth="1"/>
    <col min="16" max="21" width="2.5" style="9" customWidth="1"/>
    <col min="22" max="25" width="2.5" style="10" customWidth="1"/>
    <col min="26" max="26" width="2.5" style="9" customWidth="1"/>
    <col min="27" max="52" width="2.5" style="10"/>
    <col min="53" max="53" width="3.5" style="10" bestFit="1" customWidth="1"/>
    <col min="54" max="16384" width="2.5" style="10"/>
  </cols>
  <sheetData>
    <row r="1" spans="1:41" ht="21" customHeight="1" thickBot="1">
      <c r="A1" s="44" t="s">
        <v>701</v>
      </c>
      <c r="B1" s="49"/>
      <c r="C1" s="49"/>
      <c r="D1" s="49"/>
      <c r="E1" s="49"/>
      <c r="F1" s="49"/>
      <c r="G1" s="49"/>
      <c r="H1" s="49"/>
      <c r="I1" s="49"/>
      <c r="J1" s="49"/>
      <c r="K1" s="49"/>
      <c r="L1" s="49"/>
      <c r="M1" s="49"/>
      <c r="N1" s="44"/>
      <c r="O1" s="44"/>
      <c r="AL1" s="281" t="s">
        <v>727</v>
      </c>
    </row>
    <row r="2" spans="1:41" ht="21" customHeight="1">
      <c r="B2" s="408" t="s">
        <v>269</v>
      </c>
      <c r="C2" s="409"/>
      <c r="D2" s="409"/>
      <c r="E2" s="409"/>
      <c r="F2" s="409"/>
      <c r="G2" s="409"/>
      <c r="H2" s="409"/>
      <c r="I2" s="409"/>
      <c r="J2" s="409"/>
      <c r="K2" s="409"/>
      <c r="L2" s="409"/>
      <c r="M2" s="410"/>
      <c r="N2" s="1378" t="s">
        <v>806</v>
      </c>
      <c r="O2" s="1379"/>
      <c r="P2" s="922" t="s">
        <v>265</v>
      </c>
      <c r="Q2" s="923"/>
      <c r="R2" s="923"/>
      <c r="S2" s="923"/>
      <c r="T2" s="923"/>
      <c r="U2" s="923"/>
      <c r="V2" s="923"/>
      <c r="W2" s="923"/>
      <c r="X2" s="923"/>
      <c r="Y2" s="923"/>
      <c r="Z2" s="923"/>
      <c r="AA2" s="923"/>
      <c r="AB2" s="923"/>
      <c r="AC2" s="923"/>
      <c r="AD2" s="923"/>
      <c r="AE2" s="923"/>
      <c r="AF2" s="923"/>
      <c r="AG2" s="923"/>
      <c r="AH2" s="923"/>
      <c r="AI2" s="923"/>
      <c r="AJ2" s="1377"/>
      <c r="AL2" s="347" t="str">
        <f>IF(N2="","未記入","")</f>
        <v/>
      </c>
      <c r="AM2" s="347"/>
      <c r="AN2" s="347"/>
      <c r="AO2" s="347"/>
    </row>
    <row r="3" spans="1:41" ht="21" customHeight="1">
      <c r="B3" s="773"/>
      <c r="C3" s="764"/>
      <c r="D3" s="764"/>
      <c r="E3" s="764"/>
      <c r="F3" s="764"/>
      <c r="G3" s="764"/>
      <c r="H3" s="764"/>
      <c r="I3" s="764"/>
      <c r="J3" s="764"/>
      <c r="K3" s="764"/>
      <c r="L3" s="764"/>
      <c r="M3" s="765"/>
      <c r="N3" s="1380"/>
      <c r="O3" s="1381"/>
      <c r="P3" s="1423"/>
      <c r="Q3" s="1065" t="s">
        <v>268</v>
      </c>
      <c r="R3" s="1066"/>
      <c r="S3" s="1066"/>
      <c r="T3" s="1066"/>
      <c r="U3" s="1067"/>
      <c r="V3" s="80" t="s">
        <v>304</v>
      </c>
      <c r="W3" s="527">
        <v>2</v>
      </c>
      <c r="X3" s="527"/>
      <c r="Y3" s="63" t="s">
        <v>305</v>
      </c>
      <c r="Z3" s="63"/>
      <c r="AA3" s="65"/>
      <c r="AB3" s="65"/>
      <c r="AC3" s="65"/>
      <c r="AD3" s="65"/>
      <c r="AE3" s="65"/>
      <c r="AF3" s="65"/>
      <c r="AG3" s="63"/>
      <c r="AH3" s="63"/>
      <c r="AI3" s="63"/>
      <c r="AJ3" s="69"/>
      <c r="AK3" s="43"/>
      <c r="AL3" s="347" t="str">
        <f>IF(N2="あり",IF(W3="","未記入",""),"")</f>
        <v/>
      </c>
      <c r="AM3" s="347"/>
      <c r="AN3" s="347"/>
      <c r="AO3" s="347"/>
    </row>
    <row r="4" spans="1:41" ht="21" customHeight="1">
      <c r="B4" s="773"/>
      <c r="C4" s="764"/>
      <c r="D4" s="764"/>
      <c r="E4" s="764"/>
      <c r="F4" s="764"/>
      <c r="G4" s="764"/>
      <c r="H4" s="764"/>
      <c r="I4" s="764"/>
      <c r="J4" s="764"/>
      <c r="K4" s="764"/>
      <c r="L4" s="764"/>
      <c r="M4" s="765"/>
      <c r="N4" s="1380"/>
      <c r="O4" s="1381"/>
      <c r="P4" s="1424"/>
      <c r="Q4" s="1065" t="s">
        <v>267</v>
      </c>
      <c r="R4" s="1066"/>
      <c r="S4" s="1066"/>
      <c r="T4" s="1066"/>
      <c r="U4" s="1067"/>
      <c r="V4" s="1383" t="s">
        <v>1006</v>
      </c>
      <c r="W4" s="1384"/>
      <c r="X4" s="1384"/>
      <c r="Y4" s="1384"/>
      <c r="Z4" s="1384"/>
      <c r="AA4" s="1384"/>
      <c r="AB4" s="1384"/>
      <c r="AC4" s="1384"/>
      <c r="AD4" s="1384"/>
      <c r="AE4" s="1384"/>
      <c r="AF4" s="1384"/>
      <c r="AG4" s="1384"/>
      <c r="AH4" s="1384"/>
      <c r="AI4" s="1384"/>
      <c r="AJ4" s="1385"/>
      <c r="AL4" s="347" t="str">
        <f>IF(N2="あり",IF(V4="","未記入",""),"")</f>
        <v/>
      </c>
      <c r="AM4" s="347"/>
      <c r="AN4" s="347"/>
      <c r="AO4" s="347"/>
    </row>
    <row r="5" spans="1:41" ht="36" customHeight="1">
      <c r="B5" s="773"/>
      <c r="C5" s="764"/>
      <c r="D5" s="764"/>
      <c r="E5" s="764"/>
      <c r="F5" s="764"/>
      <c r="G5" s="764"/>
      <c r="H5" s="764"/>
      <c r="I5" s="764"/>
      <c r="J5" s="764"/>
      <c r="K5" s="764"/>
      <c r="L5" s="764"/>
      <c r="M5" s="765"/>
      <c r="N5" s="831"/>
      <c r="O5" s="1382"/>
      <c r="P5" s="917" t="s">
        <v>253</v>
      </c>
      <c r="Q5" s="917"/>
      <c r="R5" s="917"/>
      <c r="S5" s="917"/>
      <c r="T5" s="917"/>
      <c r="U5" s="917"/>
      <c r="V5" s="1169"/>
      <c r="W5" s="1170"/>
      <c r="X5" s="1170"/>
      <c r="Y5" s="1170"/>
      <c r="Z5" s="1170"/>
      <c r="AA5" s="1170"/>
      <c r="AB5" s="1170"/>
      <c r="AC5" s="1170"/>
      <c r="AD5" s="1170"/>
      <c r="AE5" s="1170"/>
      <c r="AF5" s="1170"/>
      <c r="AG5" s="1170"/>
      <c r="AH5" s="1170"/>
      <c r="AI5" s="1170"/>
      <c r="AJ5" s="1185"/>
      <c r="AL5" s="347" t="str">
        <f>IF(N2="なし",IF(V5="","未記入",""),"")</f>
        <v/>
      </c>
      <c r="AM5" s="347"/>
      <c r="AN5" s="347"/>
      <c r="AO5" s="347"/>
    </row>
    <row r="6" spans="1:41" ht="21" customHeight="1">
      <c r="B6" s="390" t="s">
        <v>664</v>
      </c>
      <c r="C6" s="391"/>
      <c r="D6" s="391"/>
      <c r="E6" s="391"/>
      <c r="F6" s="391"/>
      <c r="G6" s="391"/>
      <c r="H6" s="391"/>
      <c r="I6" s="391"/>
      <c r="J6" s="391"/>
      <c r="K6" s="391"/>
      <c r="L6" s="391"/>
      <c r="M6" s="392"/>
      <c r="N6" s="448" t="s">
        <v>806</v>
      </c>
      <c r="O6" s="495"/>
      <c r="P6" s="1364" t="s">
        <v>1067</v>
      </c>
      <c r="Q6" s="1365"/>
      <c r="R6" s="1365"/>
      <c r="S6" s="1365"/>
      <c r="T6" s="1365"/>
      <c r="U6" s="1365"/>
      <c r="V6" s="1365"/>
      <c r="W6" s="1365"/>
      <c r="X6" s="1365"/>
      <c r="Y6" s="1365"/>
      <c r="Z6" s="1365"/>
      <c r="AA6" s="1365"/>
      <c r="AB6" s="1365"/>
      <c r="AC6" s="1365"/>
      <c r="AD6" s="1365"/>
      <c r="AE6" s="1365"/>
      <c r="AF6" s="1365"/>
      <c r="AG6" s="1365"/>
      <c r="AH6" s="1365"/>
      <c r="AI6" s="1365"/>
      <c r="AJ6" s="1386"/>
      <c r="AL6" s="347" t="str">
        <f>IF(N6="","未記入","")</f>
        <v/>
      </c>
      <c r="AM6" s="347"/>
      <c r="AN6" s="347"/>
      <c r="AO6" s="347"/>
    </row>
    <row r="7" spans="1:41" ht="21" customHeight="1">
      <c r="B7" s="396"/>
      <c r="C7" s="397"/>
      <c r="D7" s="397"/>
      <c r="E7" s="397"/>
      <c r="F7" s="397"/>
      <c r="G7" s="397"/>
      <c r="H7" s="397"/>
      <c r="I7" s="397"/>
      <c r="J7" s="397"/>
      <c r="K7" s="397"/>
      <c r="L7" s="397"/>
      <c r="M7" s="398"/>
      <c r="N7" s="448" t="s">
        <v>806</v>
      </c>
      <c r="O7" s="495"/>
      <c r="P7" s="1364" t="s">
        <v>602</v>
      </c>
      <c r="Q7" s="1365"/>
      <c r="R7" s="1365"/>
      <c r="S7" s="1365"/>
      <c r="T7" s="1365"/>
      <c r="U7" s="1365"/>
      <c r="V7" s="1365"/>
      <c r="W7" s="1365"/>
      <c r="X7" s="1365"/>
      <c r="Y7" s="1365"/>
      <c r="Z7" s="1365"/>
      <c r="AA7" s="1365"/>
      <c r="AB7" s="1365"/>
      <c r="AC7" s="1365"/>
      <c r="AD7" s="1365"/>
      <c r="AE7" s="1365"/>
      <c r="AF7" s="1365"/>
      <c r="AG7" s="1365"/>
      <c r="AH7" s="1365"/>
      <c r="AI7" s="1365"/>
      <c r="AJ7" s="1386"/>
      <c r="AL7" s="347" t="str">
        <f t="shared" ref="AL7:AL12" si="0">IF(N7="","未記入","")</f>
        <v/>
      </c>
      <c r="AM7" s="347"/>
      <c r="AN7" s="347"/>
      <c r="AO7" s="347"/>
    </row>
    <row r="8" spans="1:41" ht="21" customHeight="1">
      <c r="B8" s="396"/>
      <c r="C8" s="397"/>
      <c r="D8" s="397"/>
      <c r="E8" s="397"/>
      <c r="F8" s="397"/>
      <c r="G8" s="397"/>
      <c r="H8" s="397"/>
      <c r="I8" s="397"/>
      <c r="J8" s="397"/>
      <c r="K8" s="397"/>
      <c r="L8" s="397"/>
      <c r="M8" s="398"/>
      <c r="N8" s="448" t="s">
        <v>806</v>
      </c>
      <c r="O8" s="495"/>
      <c r="P8" s="1364" t="s">
        <v>607</v>
      </c>
      <c r="Q8" s="1365"/>
      <c r="R8" s="1365"/>
      <c r="S8" s="1365"/>
      <c r="T8" s="1365"/>
      <c r="U8" s="1365"/>
      <c r="V8" s="1365"/>
      <c r="W8" s="1365"/>
      <c r="X8" s="1365"/>
      <c r="Y8" s="1365"/>
      <c r="Z8" s="1365"/>
      <c r="AA8" s="1365"/>
      <c r="AB8" s="1365"/>
      <c r="AC8" s="1365"/>
      <c r="AD8" s="1365"/>
      <c r="AE8" s="1365"/>
      <c r="AF8" s="1365"/>
      <c r="AG8" s="1365"/>
      <c r="AH8" s="1365"/>
      <c r="AI8" s="1365"/>
      <c r="AJ8" s="1386"/>
      <c r="AL8" s="347" t="str">
        <f t="shared" si="0"/>
        <v/>
      </c>
      <c r="AM8" s="347"/>
      <c r="AN8" s="347"/>
      <c r="AO8" s="347"/>
    </row>
    <row r="9" spans="1:41" ht="21" customHeight="1">
      <c r="B9" s="393"/>
      <c r="C9" s="394"/>
      <c r="D9" s="394"/>
      <c r="E9" s="394"/>
      <c r="F9" s="394"/>
      <c r="G9" s="394"/>
      <c r="H9" s="394"/>
      <c r="I9" s="394"/>
      <c r="J9" s="394"/>
      <c r="K9" s="394"/>
      <c r="L9" s="394"/>
      <c r="M9" s="395"/>
      <c r="N9" s="448" t="s">
        <v>806</v>
      </c>
      <c r="O9" s="495"/>
      <c r="P9" s="1364" t="s">
        <v>603</v>
      </c>
      <c r="Q9" s="1365"/>
      <c r="R9" s="1365"/>
      <c r="S9" s="1365"/>
      <c r="T9" s="1365"/>
      <c r="U9" s="1365"/>
      <c r="V9" s="1365"/>
      <c r="W9" s="1365"/>
      <c r="X9" s="1365"/>
      <c r="Y9" s="1365"/>
      <c r="Z9" s="1365"/>
      <c r="AA9" s="1365"/>
      <c r="AB9" s="1365"/>
      <c r="AC9" s="1365"/>
      <c r="AD9" s="1365"/>
      <c r="AE9" s="1365"/>
      <c r="AF9" s="1365"/>
      <c r="AG9" s="1365"/>
      <c r="AH9" s="1365"/>
      <c r="AI9" s="1365"/>
      <c r="AJ9" s="1386"/>
      <c r="AL9" s="347" t="str">
        <f t="shared" si="0"/>
        <v/>
      </c>
      <c r="AM9" s="347"/>
      <c r="AN9" s="347"/>
      <c r="AO9" s="347"/>
    </row>
    <row r="10" spans="1:41" ht="21" customHeight="1">
      <c r="B10" s="390" t="s">
        <v>604</v>
      </c>
      <c r="C10" s="391"/>
      <c r="D10" s="391"/>
      <c r="E10" s="391"/>
      <c r="F10" s="391"/>
      <c r="G10" s="391"/>
      <c r="H10" s="391"/>
      <c r="I10" s="391"/>
      <c r="J10" s="391"/>
      <c r="K10" s="391"/>
      <c r="L10" s="391"/>
      <c r="M10" s="392"/>
      <c r="N10" s="448" t="s">
        <v>806</v>
      </c>
      <c r="O10" s="495"/>
      <c r="P10" s="1364" t="s">
        <v>1068</v>
      </c>
      <c r="Q10" s="1365"/>
      <c r="R10" s="1365"/>
      <c r="S10" s="1365"/>
      <c r="T10" s="1365"/>
      <c r="U10" s="1365"/>
      <c r="V10" s="1365"/>
      <c r="W10" s="1365"/>
      <c r="X10" s="1365"/>
      <c r="Y10" s="1365"/>
      <c r="Z10" s="1365"/>
      <c r="AA10" s="1365"/>
      <c r="AB10" s="1365"/>
      <c r="AC10" s="1365"/>
      <c r="AD10" s="1365"/>
      <c r="AE10" s="1365"/>
      <c r="AF10" s="1365"/>
      <c r="AG10" s="1365"/>
      <c r="AH10" s="1365"/>
      <c r="AI10" s="1365"/>
      <c r="AJ10" s="1386"/>
      <c r="AL10" s="347" t="str">
        <f t="shared" si="0"/>
        <v/>
      </c>
      <c r="AM10" s="347"/>
      <c r="AN10" s="347"/>
      <c r="AO10" s="347"/>
    </row>
    <row r="11" spans="1:41" ht="21" customHeight="1">
      <c r="B11" s="396"/>
      <c r="C11" s="397"/>
      <c r="D11" s="397"/>
      <c r="E11" s="397"/>
      <c r="F11" s="397"/>
      <c r="G11" s="397"/>
      <c r="H11" s="397"/>
      <c r="I11" s="397"/>
      <c r="J11" s="397"/>
      <c r="K11" s="397"/>
      <c r="L11" s="397"/>
      <c r="M11" s="398"/>
      <c r="N11" s="448" t="s">
        <v>806</v>
      </c>
      <c r="O11" s="495"/>
      <c r="P11" s="1364" t="s">
        <v>602</v>
      </c>
      <c r="Q11" s="1365"/>
      <c r="R11" s="1365"/>
      <c r="S11" s="1365"/>
      <c r="T11" s="1365"/>
      <c r="U11" s="1365"/>
      <c r="V11" s="1365"/>
      <c r="W11" s="1365"/>
      <c r="X11" s="1365"/>
      <c r="Y11" s="1365"/>
      <c r="Z11" s="1365"/>
      <c r="AA11" s="1365"/>
      <c r="AB11" s="1365"/>
      <c r="AC11" s="1365"/>
      <c r="AD11" s="1365"/>
      <c r="AE11" s="1365"/>
      <c r="AF11" s="1365"/>
      <c r="AG11" s="1365"/>
      <c r="AH11" s="1365"/>
      <c r="AI11" s="1365"/>
      <c r="AJ11" s="1386"/>
      <c r="AL11" s="347" t="str">
        <f t="shared" si="0"/>
        <v/>
      </c>
      <c r="AM11" s="347"/>
      <c r="AN11" s="347"/>
      <c r="AO11" s="347"/>
    </row>
    <row r="12" spans="1:41" ht="21" customHeight="1">
      <c r="B12" s="396"/>
      <c r="C12" s="397"/>
      <c r="D12" s="397"/>
      <c r="E12" s="397"/>
      <c r="F12" s="397"/>
      <c r="G12" s="397"/>
      <c r="H12" s="397"/>
      <c r="I12" s="397"/>
      <c r="J12" s="397"/>
      <c r="K12" s="397"/>
      <c r="L12" s="397"/>
      <c r="M12" s="398"/>
      <c r="N12" s="448" t="s">
        <v>806</v>
      </c>
      <c r="O12" s="495"/>
      <c r="P12" s="1364" t="s">
        <v>607</v>
      </c>
      <c r="Q12" s="1365"/>
      <c r="R12" s="1365"/>
      <c r="S12" s="1365"/>
      <c r="T12" s="1365"/>
      <c r="U12" s="1365"/>
      <c r="V12" s="1365"/>
      <c r="W12" s="1365"/>
      <c r="X12" s="1365"/>
      <c r="Y12" s="1365"/>
      <c r="Z12" s="1365"/>
      <c r="AA12" s="1365"/>
      <c r="AB12" s="1365"/>
      <c r="AC12" s="1365"/>
      <c r="AD12" s="1365"/>
      <c r="AE12" s="1365"/>
      <c r="AF12" s="1365"/>
      <c r="AG12" s="1365"/>
      <c r="AH12" s="1365"/>
      <c r="AI12" s="1365"/>
      <c r="AJ12" s="1386"/>
      <c r="AL12" s="347" t="str">
        <f t="shared" si="0"/>
        <v/>
      </c>
      <c r="AM12" s="347"/>
      <c r="AN12" s="347"/>
      <c r="AO12" s="347"/>
    </row>
    <row r="13" spans="1:41" ht="36" customHeight="1">
      <c r="B13" s="396"/>
      <c r="C13" s="397"/>
      <c r="D13" s="397"/>
      <c r="E13" s="397"/>
      <c r="F13" s="397"/>
      <c r="G13" s="397"/>
      <c r="H13" s="397"/>
      <c r="I13" s="397"/>
      <c r="J13" s="397"/>
      <c r="K13" s="397"/>
      <c r="L13" s="397"/>
      <c r="M13" s="398"/>
      <c r="N13" s="1408" t="s">
        <v>924</v>
      </c>
      <c r="O13" s="1408"/>
      <c r="P13" s="1404" t="s">
        <v>1069</v>
      </c>
      <c r="Q13" s="1405"/>
      <c r="R13" s="1405"/>
      <c r="S13" s="1405"/>
      <c r="T13" s="1405"/>
      <c r="U13" s="1405"/>
      <c r="V13" s="1406"/>
      <c r="W13" s="1406"/>
      <c r="X13" s="1406"/>
      <c r="Y13" s="1406"/>
      <c r="Z13" s="1406"/>
      <c r="AA13" s="1406"/>
      <c r="AB13" s="1406"/>
      <c r="AC13" s="1406"/>
      <c r="AD13" s="1406"/>
      <c r="AE13" s="1406"/>
      <c r="AF13" s="1406"/>
      <c r="AG13" s="1406"/>
      <c r="AH13" s="1406"/>
      <c r="AI13" s="1406"/>
      <c r="AJ13" s="1407"/>
      <c r="AL13" s="347" t="str">
        <f>IF(N13="","未記入","")</f>
        <v/>
      </c>
      <c r="AM13" s="347"/>
      <c r="AN13" s="347"/>
      <c r="AO13" s="347"/>
    </row>
    <row r="14" spans="1:41" ht="48" customHeight="1">
      <c r="B14" s="393"/>
      <c r="C14" s="394"/>
      <c r="D14" s="394"/>
      <c r="E14" s="394"/>
      <c r="F14" s="394"/>
      <c r="G14" s="394"/>
      <c r="H14" s="394"/>
      <c r="I14" s="394"/>
      <c r="J14" s="394"/>
      <c r="K14" s="394"/>
      <c r="L14" s="394"/>
      <c r="M14" s="395"/>
      <c r="N14" s="1408"/>
      <c r="O14" s="1408"/>
      <c r="P14" s="217"/>
      <c r="Q14" s="1325" t="s">
        <v>605</v>
      </c>
      <c r="R14" s="992"/>
      <c r="S14" s="992"/>
      <c r="T14" s="992"/>
      <c r="U14" s="992"/>
      <c r="V14" s="831"/>
      <c r="W14" s="1382"/>
      <c r="X14" s="1425" t="s">
        <v>1070</v>
      </c>
      <c r="Y14" s="1122"/>
      <c r="Z14" s="1122"/>
      <c r="AA14" s="1122"/>
      <c r="AB14" s="1122"/>
      <c r="AC14" s="1122"/>
      <c r="AD14" s="1122"/>
      <c r="AE14" s="1122"/>
      <c r="AF14" s="1122"/>
      <c r="AG14" s="1122"/>
      <c r="AH14" s="1122"/>
      <c r="AI14" s="1122"/>
      <c r="AJ14" s="1426"/>
      <c r="AL14" s="347" t="str">
        <f>IF(N13="あり",IF(V14="","未記入",""),IF(N13="なし",IF(V14="","","入力不要"),""))</f>
        <v/>
      </c>
      <c r="AM14" s="347"/>
      <c r="AN14" s="347"/>
      <c r="AO14" s="347"/>
    </row>
    <row r="15" spans="1:41" ht="21" customHeight="1">
      <c r="B15" s="390" t="s">
        <v>606</v>
      </c>
      <c r="C15" s="391"/>
      <c r="D15" s="391"/>
      <c r="E15" s="391"/>
      <c r="F15" s="391"/>
      <c r="G15" s="391"/>
      <c r="H15" s="391"/>
      <c r="I15" s="391"/>
      <c r="J15" s="391"/>
      <c r="K15" s="391"/>
      <c r="L15" s="391"/>
      <c r="M15" s="392"/>
      <c r="N15" s="448" t="s">
        <v>806</v>
      </c>
      <c r="O15" s="495"/>
      <c r="P15" s="1364" t="s">
        <v>610</v>
      </c>
      <c r="Q15" s="1365"/>
      <c r="R15" s="1365"/>
      <c r="S15" s="1365"/>
      <c r="T15" s="1365"/>
      <c r="U15" s="1365"/>
      <c r="V15" s="1365"/>
      <c r="W15" s="1365"/>
      <c r="X15" s="1365"/>
      <c r="Y15" s="1365"/>
      <c r="Z15" s="1365"/>
      <c r="AA15" s="1365"/>
      <c r="AB15" s="1365"/>
      <c r="AC15" s="1365"/>
      <c r="AD15" s="1365"/>
      <c r="AE15" s="1365"/>
      <c r="AF15" s="1365"/>
      <c r="AG15" s="1365"/>
      <c r="AH15" s="1365"/>
      <c r="AI15" s="1365"/>
      <c r="AJ15" s="1386"/>
      <c r="AL15" s="347" t="str">
        <f t="shared" ref="AL15:AL19" si="1">IF(N15="","未記入","")</f>
        <v/>
      </c>
      <c r="AM15" s="347"/>
      <c r="AN15" s="347"/>
      <c r="AO15" s="347"/>
    </row>
    <row r="16" spans="1:41" ht="21" customHeight="1">
      <c r="B16" s="396"/>
      <c r="C16" s="397"/>
      <c r="D16" s="397"/>
      <c r="E16" s="397"/>
      <c r="F16" s="397"/>
      <c r="G16" s="397"/>
      <c r="H16" s="397"/>
      <c r="I16" s="397"/>
      <c r="J16" s="397"/>
      <c r="K16" s="397"/>
      <c r="L16" s="397"/>
      <c r="M16" s="398"/>
      <c r="N16" s="448" t="s">
        <v>806</v>
      </c>
      <c r="O16" s="495"/>
      <c r="P16" s="1364" t="s">
        <v>609</v>
      </c>
      <c r="Q16" s="1365"/>
      <c r="R16" s="1365"/>
      <c r="S16" s="1365"/>
      <c r="T16" s="1365"/>
      <c r="U16" s="1365"/>
      <c r="V16" s="1365"/>
      <c r="W16" s="1365"/>
      <c r="X16" s="1365"/>
      <c r="Y16" s="1365"/>
      <c r="Z16" s="1365"/>
      <c r="AA16" s="1365"/>
      <c r="AB16" s="1365"/>
      <c r="AC16" s="1365"/>
      <c r="AD16" s="1365"/>
      <c r="AE16" s="1365"/>
      <c r="AF16" s="1365"/>
      <c r="AG16" s="1365"/>
      <c r="AH16" s="1365"/>
      <c r="AI16" s="1365"/>
      <c r="AJ16" s="1386"/>
      <c r="AL16" s="347" t="str">
        <f t="shared" si="1"/>
        <v/>
      </c>
      <c r="AM16" s="347"/>
      <c r="AN16" s="347"/>
      <c r="AO16" s="347"/>
    </row>
    <row r="17" spans="2:41" ht="21" customHeight="1">
      <c r="B17" s="396"/>
      <c r="C17" s="397"/>
      <c r="D17" s="397"/>
      <c r="E17" s="397"/>
      <c r="F17" s="397"/>
      <c r="G17" s="397"/>
      <c r="H17" s="397"/>
      <c r="I17" s="397"/>
      <c r="J17" s="397"/>
      <c r="K17" s="397"/>
      <c r="L17" s="397"/>
      <c r="M17" s="398"/>
      <c r="N17" s="448" t="s">
        <v>806</v>
      </c>
      <c r="O17" s="495"/>
      <c r="P17" s="1364" t="s">
        <v>665</v>
      </c>
      <c r="Q17" s="1365"/>
      <c r="R17" s="1365"/>
      <c r="S17" s="1365"/>
      <c r="T17" s="1365"/>
      <c r="U17" s="1365"/>
      <c r="V17" s="1365"/>
      <c r="W17" s="1365"/>
      <c r="X17" s="1365"/>
      <c r="Y17" s="1365"/>
      <c r="Z17" s="1365"/>
      <c r="AA17" s="1365"/>
      <c r="AB17" s="1365"/>
      <c r="AC17" s="1365"/>
      <c r="AD17" s="1365"/>
      <c r="AE17" s="1365"/>
      <c r="AF17" s="1365"/>
      <c r="AG17" s="1365"/>
      <c r="AH17" s="1365"/>
      <c r="AI17" s="1365"/>
      <c r="AJ17" s="1386"/>
      <c r="AL17" s="347" t="str">
        <f t="shared" si="1"/>
        <v/>
      </c>
      <c r="AM17" s="347"/>
      <c r="AN17" s="347"/>
      <c r="AO17" s="347"/>
    </row>
    <row r="18" spans="2:41" ht="21" customHeight="1">
      <c r="B18" s="396"/>
      <c r="C18" s="397"/>
      <c r="D18" s="397"/>
      <c r="E18" s="397"/>
      <c r="F18" s="397"/>
      <c r="G18" s="397"/>
      <c r="H18" s="397"/>
      <c r="I18" s="397"/>
      <c r="J18" s="397"/>
      <c r="K18" s="397"/>
      <c r="L18" s="397"/>
      <c r="M18" s="398"/>
      <c r="N18" s="448" t="s">
        <v>806</v>
      </c>
      <c r="O18" s="495"/>
      <c r="P18" s="1364" t="s">
        <v>607</v>
      </c>
      <c r="Q18" s="1365"/>
      <c r="R18" s="1365"/>
      <c r="S18" s="1365"/>
      <c r="T18" s="1365"/>
      <c r="U18" s="1365"/>
      <c r="V18" s="1365"/>
      <c r="W18" s="1365"/>
      <c r="X18" s="1365"/>
      <c r="Y18" s="1365"/>
      <c r="Z18" s="1365"/>
      <c r="AA18" s="1365"/>
      <c r="AB18" s="1365"/>
      <c r="AC18" s="1365"/>
      <c r="AD18" s="1365"/>
      <c r="AE18" s="1365"/>
      <c r="AF18" s="1365"/>
      <c r="AG18" s="1365"/>
      <c r="AH18" s="1365"/>
      <c r="AI18" s="1365"/>
      <c r="AJ18" s="1386"/>
      <c r="AL18" s="347" t="str">
        <f t="shared" si="1"/>
        <v/>
      </c>
      <c r="AM18" s="347"/>
      <c r="AN18" s="347"/>
      <c r="AO18" s="347"/>
    </row>
    <row r="19" spans="2:41" ht="21" customHeight="1">
      <c r="B19" s="396"/>
      <c r="C19" s="397"/>
      <c r="D19" s="397"/>
      <c r="E19" s="397"/>
      <c r="F19" s="397"/>
      <c r="G19" s="397"/>
      <c r="H19" s="397"/>
      <c r="I19" s="397"/>
      <c r="J19" s="397"/>
      <c r="K19" s="397"/>
      <c r="L19" s="397"/>
      <c r="M19" s="398"/>
      <c r="N19" s="448" t="s">
        <v>806</v>
      </c>
      <c r="O19" s="495"/>
      <c r="P19" s="1364" t="s">
        <v>608</v>
      </c>
      <c r="Q19" s="1365"/>
      <c r="R19" s="1365"/>
      <c r="S19" s="1365"/>
      <c r="T19" s="1365"/>
      <c r="U19" s="1365"/>
      <c r="V19" s="1365"/>
      <c r="W19" s="1365"/>
      <c r="X19" s="1365"/>
      <c r="Y19" s="1365"/>
      <c r="Z19" s="1365"/>
      <c r="AA19" s="1365"/>
      <c r="AB19" s="1365"/>
      <c r="AC19" s="1365"/>
      <c r="AD19" s="1365"/>
      <c r="AE19" s="1365"/>
      <c r="AF19" s="1365"/>
      <c r="AG19" s="1365"/>
      <c r="AH19" s="1365"/>
      <c r="AI19" s="1365"/>
      <c r="AJ19" s="1386"/>
      <c r="AL19" s="347" t="str">
        <f t="shared" si="1"/>
        <v/>
      </c>
      <c r="AM19" s="347"/>
      <c r="AN19" s="347"/>
      <c r="AO19" s="347"/>
    </row>
    <row r="20" spans="2:41" ht="21" customHeight="1">
      <c r="B20" s="393"/>
      <c r="C20" s="394"/>
      <c r="D20" s="394"/>
      <c r="E20" s="394"/>
      <c r="F20" s="394"/>
      <c r="G20" s="394"/>
      <c r="H20" s="394"/>
      <c r="I20" s="394"/>
      <c r="J20" s="394"/>
      <c r="K20" s="394"/>
      <c r="L20" s="394"/>
      <c r="M20" s="395"/>
      <c r="N20" s="448" t="s">
        <v>806</v>
      </c>
      <c r="O20" s="495"/>
      <c r="P20" s="1364" t="s">
        <v>1071</v>
      </c>
      <c r="Q20" s="1365"/>
      <c r="R20" s="1365"/>
      <c r="S20" s="1365"/>
      <c r="T20" s="1365"/>
      <c r="U20" s="1365"/>
      <c r="V20" s="1365"/>
      <c r="W20" s="1365"/>
      <c r="X20" s="1365"/>
      <c r="Y20" s="1365"/>
      <c r="Z20" s="1365"/>
      <c r="AA20" s="1365"/>
      <c r="AB20" s="1365"/>
      <c r="AC20" s="1365"/>
      <c r="AD20" s="1365"/>
      <c r="AE20" s="1365"/>
      <c r="AF20" s="1365"/>
      <c r="AG20" s="1365"/>
      <c r="AH20" s="1365"/>
      <c r="AI20" s="1365"/>
      <c r="AJ20" s="1386"/>
      <c r="AL20" s="347" t="str">
        <f>IF(N20="","未記入","")</f>
        <v/>
      </c>
      <c r="AM20" s="347"/>
      <c r="AN20" s="347"/>
      <c r="AO20" s="347"/>
    </row>
    <row r="21" spans="2:41" ht="36" customHeight="1">
      <c r="B21" s="369" t="s">
        <v>222</v>
      </c>
      <c r="C21" s="370"/>
      <c r="D21" s="370"/>
      <c r="E21" s="370"/>
      <c r="F21" s="370"/>
      <c r="G21" s="370"/>
      <c r="H21" s="370"/>
      <c r="I21" s="370"/>
      <c r="J21" s="370"/>
      <c r="K21" s="370"/>
      <c r="L21" s="370"/>
      <c r="M21" s="371"/>
      <c r="N21" s="448" t="s">
        <v>924</v>
      </c>
      <c r="O21" s="495"/>
      <c r="P21" s="1364" t="s">
        <v>270</v>
      </c>
      <c r="Q21" s="1365"/>
      <c r="R21" s="1365"/>
      <c r="S21" s="1365"/>
      <c r="T21" s="1365"/>
      <c r="U21" s="1365"/>
      <c r="V21" s="1366"/>
      <c r="W21" s="1170"/>
      <c r="X21" s="1170"/>
      <c r="Y21" s="1170"/>
      <c r="Z21" s="1170"/>
      <c r="AA21" s="1170"/>
      <c r="AB21" s="1170"/>
      <c r="AC21" s="1170"/>
      <c r="AD21" s="1170"/>
      <c r="AE21" s="1170"/>
      <c r="AF21" s="1170"/>
      <c r="AG21" s="1170"/>
      <c r="AH21" s="1170"/>
      <c r="AI21" s="1170"/>
      <c r="AJ21" s="1185"/>
      <c r="AL21" s="347" t="str">
        <f>IF(N21="","未記入",IF(N21="あり",IF(W21="","未記入",""),""))</f>
        <v/>
      </c>
      <c r="AM21" s="347"/>
      <c r="AN21" s="347"/>
      <c r="AO21" s="347"/>
    </row>
    <row r="22" spans="2:41" ht="21" customHeight="1">
      <c r="B22" s="369" t="s">
        <v>446</v>
      </c>
      <c r="C22" s="370"/>
      <c r="D22" s="370"/>
      <c r="E22" s="370"/>
      <c r="F22" s="370"/>
      <c r="G22" s="370"/>
      <c r="H22" s="370"/>
      <c r="I22" s="370"/>
      <c r="J22" s="370"/>
      <c r="K22" s="370"/>
      <c r="L22" s="370"/>
      <c r="M22" s="371"/>
      <c r="N22" s="1388" t="s">
        <v>1007</v>
      </c>
      <c r="O22" s="1389"/>
      <c r="P22" s="1389"/>
      <c r="Q22" s="1389"/>
      <c r="R22" s="1389"/>
      <c r="S22" s="1389"/>
      <c r="T22" s="1389"/>
      <c r="U22" s="1389"/>
      <c r="V22" s="1389"/>
      <c r="W22" s="1389"/>
      <c r="X22" s="1389"/>
      <c r="Y22" s="1389"/>
      <c r="Z22" s="1389"/>
      <c r="AA22" s="1389"/>
      <c r="AB22" s="1389"/>
      <c r="AC22" s="1389"/>
      <c r="AD22" s="1389"/>
      <c r="AE22" s="1389"/>
      <c r="AF22" s="1389"/>
      <c r="AG22" s="1389"/>
      <c r="AH22" s="1389"/>
      <c r="AI22" s="1389"/>
      <c r="AJ22" s="1390"/>
      <c r="AL22" s="725" t="str">
        <f>IF(N22="","未記入","")</f>
        <v/>
      </c>
      <c r="AM22" s="726"/>
      <c r="AN22" s="726"/>
      <c r="AO22" s="727"/>
    </row>
    <row r="23" spans="2:41" s="264" customFormat="1" ht="21" customHeight="1">
      <c r="B23" s="773"/>
      <c r="C23" s="764"/>
      <c r="D23" s="764"/>
      <c r="E23" s="764"/>
      <c r="F23" s="764"/>
      <c r="G23" s="764"/>
      <c r="H23" s="764"/>
      <c r="I23" s="764"/>
      <c r="J23" s="764"/>
      <c r="K23" s="764"/>
      <c r="L23" s="764"/>
      <c r="M23" s="765"/>
      <c r="N23" s="1391"/>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3"/>
      <c r="AL23" s="728"/>
      <c r="AM23" s="729"/>
      <c r="AN23" s="729"/>
      <c r="AO23" s="730"/>
    </row>
    <row r="24" spans="2:41" s="264" customFormat="1" ht="21" customHeight="1">
      <c r="B24" s="773"/>
      <c r="C24" s="764"/>
      <c r="D24" s="764"/>
      <c r="E24" s="764"/>
      <c r="F24" s="764"/>
      <c r="G24" s="764"/>
      <c r="H24" s="764"/>
      <c r="I24" s="764"/>
      <c r="J24" s="764"/>
      <c r="K24" s="764"/>
      <c r="L24" s="764"/>
      <c r="M24" s="765"/>
      <c r="N24" s="1391"/>
      <c r="O24" s="1392"/>
      <c r="P24" s="1392"/>
      <c r="Q24" s="1392"/>
      <c r="R24" s="1392"/>
      <c r="S24" s="1392"/>
      <c r="T24" s="1392"/>
      <c r="U24" s="1392"/>
      <c r="V24" s="1392"/>
      <c r="W24" s="1392"/>
      <c r="X24" s="1392"/>
      <c r="Y24" s="1392"/>
      <c r="Z24" s="1392"/>
      <c r="AA24" s="1392"/>
      <c r="AB24" s="1392"/>
      <c r="AC24" s="1392"/>
      <c r="AD24" s="1392"/>
      <c r="AE24" s="1392"/>
      <c r="AF24" s="1392"/>
      <c r="AG24" s="1392"/>
      <c r="AH24" s="1392"/>
      <c r="AI24" s="1392"/>
      <c r="AJ24" s="1393"/>
      <c r="AL24" s="728"/>
      <c r="AM24" s="729"/>
      <c r="AN24" s="729"/>
      <c r="AO24" s="730"/>
    </row>
    <row r="25" spans="2:41" s="264" customFormat="1" ht="21" customHeight="1">
      <c r="B25" s="773"/>
      <c r="C25" s="764"/>
      <c r="D25" s="764"/>
      <c r="E25" s="764"/>
      <c r="F25" s="764"/>
      <c r="G25" s="764"/>
      <c r="H25" s="764"/>
      <c r="I25" s="764"/>
      <c r="J25" s="764"/>
      <c r="K25" s="764"/>
      <c r="L25" s="764"/>
      <c r="M25" s="765"/>
      <c r="N25" s="1391"/>
      <c r="O25" s="1392"/>
      <c r="P25" s="1392"/>
      <c r="Q25" s="1392"/>
      <c r="R25" s="1392"/>
      <c r="S25" s="1392"/>
      <c r="T25" s="1392"/>
      <c r="U25" s="1392"/>
      <c r="V25" s="1392"/>
      <c r="W25" s="1392"/>
      <c r="X25" s="1392"/>
      <c r="Y25" s="1392"/>
      <c r="Z25" s="1392"/>
      <c r="AA25" s="1392"/>
      <c r="AB25" s="1392"/>
      <c r="AC25" s="1392"/>
      <c r="AD25" s="1392"/>
      <c r="AE25" s="1392"/>
      <c r="AF25" s="1392"/>
      <c r="AG25" s="1392"/>
      <c r="AH25" s="1392"/>
      <c r="AI25" s="1392"/>
      <c r="AJ25" s="1393"/>
      <c r="AL25" s="728"/>
      <c r="AM25" s="729"/>
      <c r="AN25" s="729"/>
      <c r="AO25" s="730"/>
    </row>
    <row r="26" spans="2:41" s="264" customFormat="1" ht="21" customHeight="1">
      <c r="B26" s="773"/>
      <c r="C26" s="764"/>
      <c r="D26" s="764"/>
      <c r="E26" s="764"/>
      <c r="F26" s="764"/>
      <c r="G26" s="764"/>
      <c r="H26" s="764"/>
      <c r="I26" s="764"/>
      <c r="J26" s="764"/>
      <c r="K26" s="764"/>
      <c r="L26" s="764"/>
      <c r="M26" s="765"/>
      <c r="N26" s="1391"/>
      <c r="O26" s="1392"/>
      <c r="P26" s="1392"/>
      <c r="Q26" s="1392"/>
      <c r="R26" s="1392"/>
      <c r="S26" s="1392"/>
      <c r="T26" s="1392"/>
      <c r="U26" s="1392"/>
      <c r="V26" s="1392"/>
      <c r="W26" s="1392"/>
      <c r="X26" s="1392"/>
      <c r="Y26" s="1392"/>
      <c r="Z26" s="1392"/>
      <c r="AA26" s="1392"/>
      <c r="AB26" s="1392"/>
      <c r="AC26" s="1392"/>
      <c r="AD26" s="1392"/>
      <c r="AE26" s="1392"/>
      <c r="AF26" s="1392"/>
      <c r="AG26" s="1392"/>
      <c r="AH26" s="1392"/>
      <c r="AI26" s="1392"/>
      <c r="AJ26" s="1393"/>
      <c r="AL26" s="728"/>
      <c r="AM26" s="729"/>
      <c r="AN26" s="729"/>
      <c r="AO26" s="730"/>
    </row>
    <row r="27" spans="2:41" s="264" customFormat="1" ht="21" customHeight="1">
      <c r="B27" s="773"/>
      <c r="C27" s="764"/>
      <c r="D27" s="764"/>
      <c r="E27" s="764"/>
      <c r="F27" s="764"/>
      <c r="G27" s="764"/>
      <c r="H27" s="764"/>
      <c r="I27" s="764"/>
      <c r="J27" s="764"/>
      <c r="K27" s="764"/>
      <c r="L27" s="764"/>
      <c r="M27" s="765"/>
      <c r="N27" s="1391"/>
      <c r="O27" s="1392"/>
      <c r="P27" s="1392"/>
      <c r="Q27" s="1392"/>
      <c r="R27" s="1392"/>
      <c r="S27" s="1392"/>
      <c r="T27" s="1392"/>
      <c r="U27" s="1392"/>
      <c r="V27" s="1392"/>
      <c r="W27" s="1392"/>
      <c r="X27" s="1392"/>
      <c r="Y27" s="1392"/>
      <c r="Z27" s="1392"/>
      <c r="AA27" s="1392"/>
      <c r="AB27" s="1392"/>
      <c r="AC27" s="1392"/>
      <c r="AD27" s="1392"/>
      <c r="AE27" s="1392"/>
      <c r="AF27" s="1392"/>
      <c r="AG27" s="1392"/>
      <c r="AH27" s="1392"/>
      <c r="AI27" s="1392"/>
      <c r="AJ27" s="1393"/>
      <c r="AL27" s="728"/>
      <c r="AM27" s="729"/>
      <c r="AN27" s="729"/>
      <c r="AO27" s="730"/>
    </row>
    <row r="28" spans="2:41" s="264" customFormat="1" ht="21" customHeight="1">
      <c r="B28" s="773"/>
      <c r="C28" s="764"/>
      <c r="D28" s="764"/>
      <c r="E28" s="764"/>
      <c r="F28" s="764"/>
      <c r="G28" s="764"/>
      <c r="H28" s="764"/>
      <c r="I28" s="764"/>
      <c r="J28" s="764"/>
      <c r="K28" s="764"/>
      <c r="L28" s="764"/>
      <c r="M28" s="765"/>
      <c r="N28" s="1391"/>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3"/>
      <c r="AL28" s="728"/>
      <c r="AM28" s="729"/>
      <c r="AN28" s="729"/>
      <c r="AO28" s="730"/>
    </row>
    <row r="29" spans="2:41" s="264" customFormat="1" ht="21" customHeight="1">
      <c r="B29" s="411"/>
      <c r="C29" s="412"/>
      <c r="D29" s="412"/>
      <c r="E29" s="412"/>
      <c r="F29" s="412"/>
      <c r="G29" s="412"/>
      <c r="H29" s="412"/>
      <c r="I29" s="412"/>
      <c r="J29" s="412"/>
      <c r="K29" s="412"/>
      <c r="L29" s="412"/>
      <c r="M29" s="413"/>
      <c r="N29" s="1394"/>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6"/>
      <c r="AL29" s="731"/>
      <c r="AM29" s="732"/>
      <c r="AN29" s="732"/>
      <c r="AO29" s="733"/>
    </row>
    <row r="30" spans="2:41" ht="21" customHeight="1">
      <c r="B30" s="369" t="s">
        <v>371</v>
      </c>
      <c r="C30" s="370"/>
      <c r="D30" s="370"/>
      <c r="E30" s="370"/>
      <c r="F30" s="370"/>
      <c r="G30" s="370"/>
      <c r="H30" s="370"/>
      <c r="I30" s="370"/>
      <c r="J30" s="370"/>
      <c r="K30" s="370"/>
      <c r="L30" s="370"/>
      <c r="M30" s="371"/>
      <c r="N30" s="1388" t="s">
        <v>1008</v>
      </c>
      <c r="O30" s="1389"/>
      <c r="P30" s="1389"/>
      <c r="Q30" s="1389"/>
      <c r="R30" s="1389"/>
      <c r="S30" s="1389"/>
      <c r="T30" s="1389"/>
      <c r="U30" s="1389"/>
      <c r="V30" s="1389"/>
      <c r="W30" s="1389"/>
      <c r="X30" s="1389"/>
      <c r="Y30" s="1389"/>
      <c r="Z30" s="1389"/>
      <c r="AA30" s="1389"/>
      <c r="AB30" s="1389"/>
      <c r="AC30" s="1389"/>
      <c r="AD30" s="1389"/>
      <c r="AE30" s="1389"/>
      <c r="AF30" s="1389"/>
      <c r="AG30" s="1389"/>
      <c r="AH30" s="1389"/>
      <c r="AI30" s="1389"/>
      <c r="AJ30" s="1390"/>
      <c r="AL30" s="725" t="str">
        <f>IF(N30="","未記入","")</f>
        <v/>
      </c>
      <c r="AM30" s="726"/>
      <c r="AN30" s="726"/>
      <c r="AO30" s="727"/>
    </row>
    <row r="31" spans="2:41" s="264" customFormat="1" ht="21" customHeight="1">
      <c r="B31" s="773"/>
      <c r="C31" s="764"/>
      <c r="D31" s="764"/>
      <c r="E31" s="764"/>
      <c r="F31" s="764"/>
      <c r="G31" s="764"/>
      <c r="H31" s="764"/>
      <c r="I31" s="764"/>
      <c r="J31" s="764"/>
      <c r="K31" s="764"/>
      <c r="L31" s="764"/>
      <c r="M31" s="765"/>
      <c r="N31" s="1391"/>
      <c r="O31" s="1392"/>
      <c r="P31" s="1392"/>
      <c r="Q31" s="1392"/>
      <c r="R31" s="1392"/>
      <c r="S31" s="1392"/>
      <c r="T31" s="1392"/>
      <c r="U31" s="1392"/>
      <c r="V31" s="1392"/>
      <c r="W31" s="1392"/>
      <c r="X31" s="1392"/>
      <c r="Y31" s="1392"/>
      <c r="Z31" s="1392"/>
      <c r="AA31" s="1392"/>
      <c r="AB31" s="1392"/>
      <c r="AC31" s="1392"/>
      <c r="AD31" s="1392"/>
      <c r="AE31" s="1392"/>
      <c r="AF31" s="1392"/>
      <c r="AG31" s="1392"/>
      <c r="AH31" s="1392"/>
      <c r="AI31" s="1392"/>
      <c r="AJ31" s="1393"/>
      <c r="AL31" s="728"/>
      <c r="AM31" s="729"/>
      <c r="AN31" s="729"/>
      <c r="AO31" s="730"/>
    </row>
    <row r="32" spans="2:41" s="264" customFormat="1" ht="21" customHeight="1">
      <c r="B32" s="773"/>
      <c r="C32" s="764"/>
      <c r="D32" s="764"/>
      <c r="E32" s="764"/>
      <c r="F32" s="764"/>
      <c r="G32" s="764"/>
      <c r="H32" s="764"/>
      <c r="I32" s="764"/>
      <c r="J32" s="764"/>
      <c r="K32" s="764"/>
      <c r="L32" s="764"/>
      <c r="M32" s="765"/>
      <c r="N32" s="1391"/>
      <c r="O32" s="1392"/>
      <c r="P32" s="1392"/>
      <c r="Q32" s="1392"/>
      <c r="R32" s="1392"/>
      <c r="S32" s="1392"/>
      <c r="T32" s="1392"/>
      <c r="U32" s="1392"/>
      <c r="V32" s="1392"/>
      <c r="W32" s="1392"/>
      <c r="X32" s="1392"/>
      <c r="Y32" s="1392"/>
      <c r="Z32" s="1392"/>
      <c r="AA32" s="1392"/>
      <c r="AB32" s="1392"/>
      <c r="AC32" s="1392"/>
      <c r="AD32" s="1392"/>
      <c r="AE32" s="1392"/>
      <c r="AF32" s="1392"/>
      <c r="AG32" s="1392"/>
      <c r="AH32" s="1392"/>
      <c r="AI32" s="1392"/>
      <c r="AJ32" s="1393"/>
      <c r="AL32" s="728"/>
      <c r="AM32" s="729"/>
      <c r="AN32" s="729"/>
      <c r="AO32" s="730"/>
    </row>
    <row r="33" spans="2:68" s="264" customFormat="1" ht="21" customHeight="1">
      <c r="B33" s="773"/>
      <c r="C33" s="764"/>
      <c r="D33" s="764"/>
      <c r="E33" s="764"/>
      <c r="F33" s="764"/>
      <c r="G33" s="764"/>
      <c r="H33" s="764"/>
      <c r="I33" s="764"/>
      <c r="J33" s="764"/>
      <c r="K33" s="764"/>
      <c r="L33" s="764"/>
      <c r="M33" s="765"/>
      <c r="N33" s="1391"/>
      <c r="O33" s="1392"/>
      <c r="P33" s="1392"/>
      <c r="Q33" s="1392"/>
      <c r="R33" s="1392"/>
      <c r="S33" s="1392"/>
      <c r="T33" s="1392"/>
      <c r="U33" s="1392"/>
      <c r="V33" s="1392"/>
      <c r="W33" s="1392"/>
      <c r="X33" s="1392"/>
      <c r="Y33" s="1392"/>
      <c r="Z33" s="1392"/>
      <c r="AA33" s="1392"/>
      <c r="AB33" s="1392"/>
      <c r="AC33" s="1392"/>
      <c r="AD33" s="1392"/>
      <c r="AE33" s="1392"/>
      <c r="AF33" s="1392"/>
      <c r="AG33" s="1392"/>
      <c r="AH33" s="1392"/>
      <c r="AI33" s="1392"/>
      <c r="AJ33" s="1393"/>
      <c r="AL33" s="728"/>
      <c r="AM33" s="729"/>
      <c r="AN33" s="729"/>
      <c r="AO33" s="730"/>
    </row>
    <row r="34" spans="2:68" s="264" customFormat="1" ht="21" customHeight="1">
      <c r="B34" s="773"/>
      <c r="C34" s="764"/>
      <c r="D34" s="764"/>
      <c r="E34" s="764"/>
      <c r="F34" s="764"/>
      <c r="G34" s="764"/>
      <c r="H34" s="764"/>
      <c r="I34" s="764"/>
      <c r="J34" s="764"/>
      <c r="K34" s="764"/>
      <c r="L34" s="764"/>
      <c r="M34" s="765"/>
      <c r="N34" s="1391"/>
      <c r="O34" s="1392"/>
      <c r="P34" s="1392"/>
      <c r="Q34" s="1392"/>
      <c r="R34" s="1392"/>
      <c r="S34" s="1392"/>
      <c r="T34" s="1392"/>
      <c r="U34" s="1392"/>
      <c r="V34" s="1392"/>
      <c r="W34" s="1392"/>
      <c r="X34" s="1392"/>
      <c r="Y34" s="1392"/>
      <c r="Z34" s="1392"/>
      <c r="AA34" s="1392"/>
      <c r="AB34" s="1392"/>
      <c r="AC34" s="1392"/>
      <c r="AD34" s="1392"/>
      <c r="AE34" s="1392"/>
      <c r="AF34" s="1392"/>
      <c r="AG34" s="1392"/>
      <c r="AH34" s="1392"/>
      <c r="AI34" s="1392"/>
      <c r="AJ34" s="1393"/>
      <c r="AL34" s="728"/>
      <c r="AM34" s="729"/>
      <c r="AN34" s="729"/>
      <c r="AO34" s="730"/>
    </row>
    <row r="35" spans="2:68" s="264" customFormat="1" ht="21" customHeight="1">
      <c r="B35" s="411"/>
      <c r="C35" s="412"/>
      <c r="D35" s="412"/>
      <c r="E35" s="412"/>
      <c r="F35" s="412"/>
      <c r="G35" s="412"/>
      <c r="H35" s="412"/>
      <c r="I35" s="412"/>
      <c r="J35" s="412"/>
      <c r="K35" s="412"/>
      <c r="L35" s="412"/>
      <c r="M35" s="413"/>
      <c r="N35" s="1394"/>
      <c r="O35" s="1395"/>
      <c r="P35" s="1395"/>
      <c r="Q35" s="1395"/>
      <c r="R35" s="1395"/>
      <c r="S35" s="1395"/>
      <c r="T35" s="1395"/>
      <c r="U35" s="1395"/>
      <c r="V35" s="1395"/>
      <c r="W35" s="1395"/>
      <c r="X35" s="1395"/>
      <c r="Y35" s="1395"/>
      <c r="Z35" s="1395"/>
      <c r="AA35" s="1395"/>
      <c r="AB35" s="1395"/>
      <c r="AC35" s="1395"/>
      <c r="AD35" s="1395"/>
      <c r="AE35" s="1395"/>
      <c r="AF35" s="1395"/>
      <c r="AG35" s="1395"/>
      <c r="AH35" s="1395"/>
      <c r="AI35" s="1395"/>
      <c r="AJ35" s="1396"/>
      <c r="AL35" s="731"/>
      <c r="AM35" s="732"/>
      <c r="AN35" s="732"/>
      <c r="AO35" s="733"/>
    </row>
    <row r="36" spans="2:68" ht="36" customHeight="1">
      <c r="B36" s="443" t="s">
        <v>442</v>
      </c>
      <c r="C36" s="401"/>
      <c r="D36" s="401"/>
      <c r="E36" s="401"/>
      <c r="F36" s="401"/>
      <c r="G36" s="401"/>
      <c r="H36" s="401"/>
      <c r="I36" s="401"/>
      <c r="J36" s="401"/>
      <c r="K36" s="401"/>
      <c r="L36" s="401"/>
      <c r="M36" s="402"/>
      <c r="N36" s="530" t="s">
        <v>1009</v>
      </c>
      <c r="O36" s="1387"/>
      <c r="P36" s="1364" t="s">
        <v>322</v>
      </c>
      <c r="Q36" s="1365"/>
      <c r="R36" s="1365"/>
      <c r="S36" s="1365"/>
      <c r="T36" s="1365"/>
      <c r="U36" s="1365"/>
      <c r="V36" s="1366"/>
      <c r="W36" s="1138"/>
      <c r="X36" s="1139"/>
      <c r="Y36" s="1139"/>
      <c r="Z36" s="1139"/>
      <c r="AA36" s="1139"/>
      <c r="AB36" s="1139"/>
      <c r="AC36" s="1139"/>
      <c r="AD36" s="1139"/>
      <c r="AE36" s="1139"/>
      <c r="AF36" s="1139"/>
      <c r="AG36" s="1139"/>
      <c r="AH36" s="1139"/>
      <c r="AI36" s="1139"/>
      <c r="AJ36" s="1140"/>
      <c r="AL36" s="347" t="str">
        <f>IF(N36="","未記入",IF(N36="不適合",IF(W36="","未記入",""),""))</f>
        <v/>
      </c>
      <c r="AM36" s="347"/>
      <c r="AN36" s="347"/>
      <c r="AO36" s="347"/>
      <c r="AQ36" s="1427" t="s">
        <v>850</v>
      </c>
      <c r="AR36" s="1427"/>
      <c r="AS36" s="1427"/>
      <c r="AT36" s="1427" t="s">
        <v>848</v>
      </c>
      <c r="AU36" s="1427"/>
      <c r="AV36" s="1427"/>
      <c r="AW36" s="1441" t="s">
        <v>847</v>
      </c>
      <c r="AX36" s="1441"/>
      <c r="AY36" s="1441"/>
      <c r="AZ36" s="1441" t="s">
        <v>845</v>
      </c>
      <c r="BA36" s="1441"/>
      <c r="BB36" s="1441"/>
      <c r="BC36" s="1431" t="s">
        <v>849</v>
      </c>
      <c r="BD36" s="1432"/>
      <c r="BE36" s="1432"/>
      <c r="BF36" s="1432"/>
      <c r="BG36" s="1432"/>
      <c r="BH36" s="1432"/>
      <c r="BI36" s="1433"/>
    </row>
    <row r="37" spans="2:68" ht="45" customHeight="1">
      <c r="B37" s="390" t="s">
        <v>519</v>
      </c>
      <c r="C37" s="391"/>
      <c r="D37" s="391"/>
      <c r="E37" s="391"/>
      <c r="F37" s="391"/>
      <c r="G37" s="391"/>
      <c r="H37" s="391"/>
      <c r="I37" s="391"/>
      <c r="J37" s="391"/>
      <c r="K37" s="391"/>
      <c r="L37" s="391"/>
      <c r="M37" s="392"/>
      <c r="N37" s="496" t="s">
        <v>806</v>
      </c>
      <c r="O37" s="497"/>
      <c r="P37" s="497"/>
      <c r="Q37" s="497"/>
      <c r="R37" s="497"/>
      <c r="S37" s="497"/>
      <c r="T37" s="497"/>
      <c r="U37" s="497"/>
      <c r="V37" s="497"/>
      <c r="W37" s="497"/>
      <c r="X37" s="497"/>
      <c r="Y37" s="497"/>
      <c r="Z37" s="497"/>
      <c r="AA37" s="497"/>
      <c r="AB37" s="497"/>
      <c r="AC37" s="497"/>
      <c r="AD37" s="497"/>
      <c r="AE37" s="497"/>
      <c r="AF37" s="497"/>
      <c r="AG37" s="497"/>
      <c r="AH37" s="497"/>
      <c r="AI37" s="497"/>
      <c r="AJ37" s="498"/>
      <c r="AL37" s="347" t="str">
        <f>IF(N37="","未記入","")</f>
        <v/>
      </c>
      <c r="AM37" s="347"/>
      <c r="AN37" s="347"/>
      <c r="AO37" s="347"/>
      <c r="AQ37" s="1427" t="str">
        <f t="shared" ref="AQ37:AQ42" si="2">IF(AW37&lt;AZ37,"×","〇")</f>
        <v>〇</v>
      </c>
      <c r="AR37" s="1427"/>
      <c r="AS37" s="1427"/>
      <c r="AT37" s="1428" t="s">
        <v>840</v>
      </c>
      <c r="AU37" s="1429"/>
      <c r="AV37" s="1430"/>
      <c r="AW37" s="1442">
        <f>'３建物概要'!S27</f>
        <v>130</v>
      </c>
      <c r="AX37" s="1443"/>
      <c r="AY37" s="249" t="s">
        <v>841</v>
      </c>
      <c r="AZ37" s="1052">
        <f>BC37*BG37</f>
        <v>0</v>
      </c>
      <c r="BA37" s="1053"/>
      <c r="BB37" s="249" t="s">
        <v>841</v>
      </c>
      <c r="BC37" s="1437">
        <f>IFERROR('４サービス内容 '!N253:P253,0)</f>
        <v>0</v>
      </c>
      <c r="BD37" s="1438"/>
      <c r="BE37" s="1438"/>
      <c r="BF37" s="250" t="s">
        <v>842</v>
      </c>
      <c r="BG37" s="1439">
        <v>2</v>
      </c>
      <c r="BH37" s="1439"/>
      <c r="BI37" s="1440"/>
    </row>
    <row r="38" spans="2:68" ht="36" customHeight="1">
      <c r="B38" s="113"/>
      <c r="C38" s="589" t="s">
        <v>210</v>
      </c>
      <c r="D38" s="391"/>
      <c r="E38" s="391"/>
      <c r="F38" s="391"/>
      <c r="G38" s="391"/>
      <c r="H38" s="391"/>
      <c r="I38" s="391"/>
      <c r="J38" s="391"/>
      <c r="K38" s="391"/>
      <c r="L38" s="391"/>
      <c r="M38" s="392"/>
      <c r="N38" s="1394" t="s">
        <v>1010</v>
      </c>
      <c r="O38" s="1395"/>
      <c r="P38" s="1395"/>
      <c r="Q38" s="1395"/>
      <c r="R38" s="1395"/>
      <c r="S38" s="1395"/>
      <c r="T38" s="1395"/>
      <c r="U38" s="1395"/>
      <c r="V38" s="1395"/>
      <c r="W38" s="1395"/>
      <c r="X38" s="1395"/>
      <c r="Y38" s="1395"/>
      <c r="Z38" s="1395"/>
      <c r="AA38" s="1395"/>
      <c r="AB38" s="1395"/>
      <c r="AC38" s="1395"/>
      <c r="AD38" s="1395"/>
      <c r="AE38" s="1395"/>
      <c r="AF38" s="1395"/>
      <c r="AG38" s="1395"/>
      <c r="AH38" s="1395"/>
      <c r="AI38" s="1395"/>
      <c r="AJ38" s="1396"/>
      <c r="AL38" s="347" t="str">
        <f>IF(N37="あり",IF(N38="","未記入",""),"")</f>
        <v/>
      </c>
      <c r="AM38" s="347"/>
      <c r="AN38" s="347"/>
      <c r="AO38" s="347"/>
      <c r="AQ38" s="1427" t="str">
        <f t="shared" si="2"/>
        <v>×</v>
      </c>
      <c r="AR38" s="1427"/>
      <c r="AS38" s="1427"/>
      <c r="AT38" s="1428" t="s">
        <v>846</v>
      </c>
      <c r="AU38" s="1429"/>
      <c r="AV38" s="1430"/>
      <c r="AW38" s="1052">
        <f>'３建物概要'!X30</f>
        <v>1.7</v>
      </c>
      <c r="AX38" s="1053"/>
      <c r="AY38" s="249" t="s">
        <v>844</v>
      </c>
      <c r="AZ38" s="1052">
        <f>IF(COUNTIF('１事業主体　２事業概要'!L25,"*介護付*")=1,2.7,1.8)</f>
        <v>2.7</v>
      </c>
      <c r="BA38" s="1053"/>
      <c r="BB38" s="249" t="s">
        <v>844</v>
      </c>
      <c r="BC38" s="1434" t="s">
        <v>851</v>
      </c>
      <c r="BD38" s="1435"/>
      <c r="BE38" s="1435"/>
      <c r="BF38" s="1435"/>
      <c r="BG38" s="1435"/>
      <c r="BH38" s="1435"/>
      <c r="BI38" s="1436"/>
    </row>
    <row r="39" spans="2:68" ht="21" customHeight="1">
      <c r="B39" s="113"/>
      <c r="C39" s="589" t="s">
        <v>551</v>
      </c>
      <c r="D39" s="391"/>
      <c r="E39" s="391"/>
      <c r="F39" s="391"/>
      <c r="G39" s="391"/>
      <c r="H39" s="391"/>
      <c r="I39" s="391"/>
      <c r="J39" s="391"/>
      <c r="K39" s="391"/>
      <c r="L39" s="391"/>
      <c r="M39" s="392"/>
      <c r="N39" s="1230" t="s">
        <v>1011</v>
      </c>
      <c r="O39" s="1231"/>
      <c r="P39" s="1231"/>
      <c r="Q39" s="1231"/>
      <c r="R39" s="1231"/>
      <c r="S39" s="1231"/>
      <c r="T39" s="1231"/>
      <c r="U39" s="1231"/>
      <c r="V39" s="1231"/>
      <c r="W39" s="1231"/>
      <c r="X39" s="1231"/>
      <c r="Y39" s="1231"/>
      <c r="Z39" s="1231"/>
      <c r="AA39" s="1231"/>
      <c r="AB39" s="1231"/>
      <c r="AC39" s="1231"/>
      <c r="AD39" s="1231"/>
      <c r="AE39" s="1231"/>
      <c r="AF39" s="1231"/>
      <c r="AG39" s="1231"/>
      <c r="AH39" s="1231"/>
      <c r="AI39" s="1231"/>
      <c r="AJ39" s="1344"/>
      <c r="AL39" s="347" t="str">
        <f>IF(N37="あり",IF(N39="","未記入",""),"")</f>
        <v/>
      </c>
      <c r="AM39" s="347"/>
      <c r="AN39" s="347"/>
      <c r="AO39" s="347"/>
      <c r="AQ39" s="1427" t="str">
        <f t="shared" si="2"/>
        <v>×</v>
      </c>
      <c r="AR39" s="1427"/>
      <c r="AS39" s="1427"/>
      <c r="AT39" s="1428" t="s">
        <v>846</v>
      </c>
      <c r="AU39" s="1429"/>
      <c r="AV39" s="1430"/>
      <c r="AW39" s="1052">
        <f>'３建物概要'!X30</f>
        <v>1.7</v>
      </c>
      <c r="AX39" s="1053"/>
      <c r="AY39" s="249" t="s">
        <v>844</v>
      </c>
      <c r="AZ39" s="1052">
        <v>1.8</v>
      </c>
      <c r="BA39" s="1053"/>
      <c r="BB39" s="249" t="s">
        <v>844</v>
      </c>
      <c r="BC39" s="1434" t="s">
        <v>852</v>
      </c>
      <c r="BD39" s="1435"/>
      <c r="BE39" s="1435"/>
      <c r="BF39" s="1435"/>
      <c r="BG39" s="1435"/>
      <c r="BH39" s="1435"/>
      <c r="BI39" s="1436"/>
    </row>
    <row r="40" spans="2:68" ht="21" customHeight="1">
      <c r="B40" s="113"/>
      <c r="C40" s="1403"/>
      <c r="D40" s="397"/>
      <c r="E40" s="397"/>
      <c r="F40" s="397"/>
      <c r="G40" s="397"/>
      <c r="H40" s="397"/>
      <c r="I40" s="397"/>
      <c r="J40" s="397"/>
      <c r="K40" s="397"/>
      <c r="L40" s="397"/>
      <c r="M40" s="398"/>
      <c r="N40" s="1397" t="s">
        <v>364</v>
      </c>
      <c r="O40" s="1398"/>
      <c r="P40" s="1398"/>
      <c r="Q40" s="1398"/>
      <c r="R40" s="1389" t="s">
        <v>1012</v>
      </c>
      <c r="S40" s="1389"/>
      <c r="T40" s="1389"/>
      <c r="U40" s="1389"/>
      <c r="V40" s="1389"/>
      <c r="W40" s="1389"/>
      <c r="X40" s="1389"/>
      <c r="Y40" s="1389"/>
      <c r="Z40" s="1389"/>
      <c r="AA40" s="1389"/>
      <c r="AB40" s="1389"/>
      <c r="AC40" s="1389"/>
      <c r="AD40" s="1389"/>
      <c r="AE40" s="1389"/>
      <c r="AF40" s="1389"/>
      <c r="AG40" s="1389"/>
      <c r="AH40" s="1389"/>
      <c r="AI40" s="1389"/>
      <c r="AJ40" s="1390"/>
      <c r="AL40" s="725" t="str">
        <f>IF(COUNTIF(N39,"*していない*")=1,IF(R40="","未記入",""),"")</f>
        <v/>
      </c>
      <c r="AM40" s="726"/>
      <c r="AN40" s="726"/>
      <c r="AO40" s="727"/>
      <c r="AQ40" s="1427" t="str">
        <f t="shared" si="2"/>
        <v>×</v>
      </c>
      <c r="AR40" s="1427"/>
      <c r="AS40" s="1427"/>
      <c r="AT40" s="1428" t="s">
        <v>846</v>
      </c>
      <c r="AU40" s="1429"/>
      <c r="AV40" s="1430"/>
      <c r="AW40" s="1052">
        <f>'３建物概要'!X30</f>
        <v>1.7</v>
      </c>
      <c r="AX40" s="1053"/>
      <c r="AY40" s="249" t="s">
        <v>844</v>
      </c>
      <c r="AZ40" s="1052">
        <v>1.8</v>
      </c>
      <c r="BA40" s="1053"/>
      <c r="BB40" s="249" t="s">
        <v>844</v>
      </c>
      <c r="BC40" s="1468" t="s">
        <v>854</v>
      </c>
      <c r="BD40" s="1469"/>
      <c r="BE40" s="1469"/>
      <c r="BF40" s="1469"/>
      <c r="BG40" s="1469"/>
      <c r="BH40" s="1469"/>
      <c r="BI40" s="1470"/>
      <c r="BK40" s="265" t="s">
        <v>859</v>
      </c>
    </row>
    <row r="41" spans="2:68" s="264" customFormat="1" ht="21" customHeight="1">
      <c r="B41" s="274"/>
      <c r="C41" s="1403"/>
      <c r="D41" s="397"/>
      <c r="E41" s="397"/>
      <c r="F41" s="397"/>
      <c r="G41" s="397"/>
      <c r="H41" s="397"/>
      <c r="I41" s="397"/>
      <c r="J41" s="397"/>
      <c r="K41" s="397"/>
      <c r="L41" s="397"/>
      <c r="M41" s="398"/>
      <c r="N41" s="1399"/>
      <c r="O41" s="1400"/>
      <c r="P41" s="1400"/>
      <c r="Q41" s="1400"/>
      <c r="R41" s="1392"/>
      <c r="S41" s="1392"/>
      <c r="T41" s="1392"/>
      <c r="U41" s="1392"/>
      <c r="V41" s="1392"/>
      <c r="W41" s="1392"/>
      <c r="X41" s="1392"/>
      <c r="Y41" s="1392"/>
      <c r="Z41" s="1392"/>
      <c r="AA41" s="1392"/>
      <c r="AB41" s="1392"/>
      <c r="AC41" s="1392"/>
      <c r="AD41" s="1392"/>
      <c r="AE41" s="1392"/>
      <c r="AF41" s="1392"/>
      <c r="AG41" s="1392"/>
      <c r="AH41" s="1392"/>
      <c r="AI41" s="1392"/>
      <c r="AJ41" s="1393"/>
      <c r="AL41" s="728"/>
      <c r="AM41" s="729"/>
      <c r="AN41" s="729"/>
      <c r="AO41" s="730"/>
      <c r="AQ41" s="1427" t="str">
        <f t="shared" si="2"/>
        <v>〇</v>
      </c>
      <c r="AR41" s="1427"/>
      <c r="AS41" s="1427"/>
      <c r="AT41" s="1428" t="s">
        <v>846</v>
      </c>
      <c r="AU41" s="1429"/>
      <c r="AV41" s="1430"/>
      <c r="AW41" s="1052">
        <f>'３建物概要'!X30</f>
        <v>1.7</v>
      </c>
      <c r="AX41" s="1053"/>
      <c r="AY41" s="249" t="s">
        <v>844</v>
      </c>
      <c r="AZ41" s="1052">
        <v>1.4</v>
      </c>
      <c r="BA41" s="1053"/>
      <c r="BB41" s="249" t="s">
        <v>844</v>
      </c>
      <c r="BC41" s="1468" t="s">
        <v>853</v>
      </c>
      <c r="BD41" s="1469"/>
      <c r="BE41" s="1469"/>
      <c r="BF41" s="1469"/>
      <c r="BG41" s="1469"/>
      <c r="BH41" s="1469"/>
      <c r="BI41" s="1470"/>
      <c r="BJ41" s="10"/>
      <c r="BK41" s="10"/>
      <c r="BL41" s="10"/>
      <c r="BM41" s="10"/>
      <c r="BN41" s="10"/>
      <c r="BO41" s="10"/>
      <c r="BP41" s="10"/>
    </row>
    <row r="42" spans="2:68" s="264" customFormat="1" ht="21" customHeight="1">
      <c r="B42" s="274"/>
      <c r="C42" s="1403"/>
      <c r="D42" s="397"/>
      <c r="E42" s="397"/>
      <c r="F42" s="397"/>
      <c r="G42" s="397"/>
      <c r="H42" s="397"/>
      <c r="I42" s="397"/>
      <c r="J42" s="397"/>
      <c r="K42" s="397"/>
      <c r="L42" s="397"/>
      <c r="M42" s="398"/>
      <c r="N42" s="1399"/>
      <c r="O42" s="1400"/>
      <c r="P42" s="1400"/>
      <c r="Q42" s="1400"/>
      <c r="R42" s="1392"/>
      <c r="S42" s="1392"/>
      <c r="T42" s="1392"/>
      <c r="U42" s="1392"/>
      <c r="V42" s="1392"/>
      <c r="W42" s="1392"/>
      <c r="X42" s="1392"/>
      <c r="Y42" s="1392"/>
      <c r="Z42" s="1392"/>
      <c r="AA42" s="1392"/>
      <c r="AB42" s="1392"/>
      <c r="AC42" s="1392"/>
      <c r="AD42" s="1392"/>
      <c r="AE42" s="1392"/>
      <c r="AF42" s="1392"/>
      <c r="AG42" s="1392"/>
      <c r="AH42" s="1392"/>
      <c r="AI42" s="1392"/>
      <c r="AJ42" s="1393"/>
      <c r="AL42" s="728"/>
      <c r="AM42" s="729"/>
      <c r="AN42" s="729"/>
      <c r="AO42" s="730"/>
      <c r="AQ42" s="1464" t="str">
        <f t="shared" si="2"/>
        <v>×</v>
      </c>
      <c r="AR42" s="1465"/>
      <c r="AS42" s="1444"/>
      <c r="AT42" s="1458" t="s">
        <v>855</v>
      </c>
      <c r="AU42" s="1459"/>
      <c r="AV42" s="1460"/>
      <c r="AW42" s="1454">
        <f>MIN('３建物概要'!AA15:AA21)</f>
        <v>12</v>
      </c>
      <c r="AX42" s="1455"/>
      <c r="AY42" s="1444" t="s">
        <v>844</v>
      </c>
      <c r="AZ42" s="1450">
        <f>IF(COUNTIF('３建物概要'!L22,"*トイレ・収納設備等を除く内法面積*"),13,"-")</f>
        <v>13</v>
      </c>
      <c r="BA42" s="1451"/>
      <c r="BB42" s="1444" t="s">
        <v>844</v>
      </c>
      <c r="BC42" s="1446" t="s">
        <v>856</v>
      </c>
      <c r="BD42" s="1446"/>
      <c r="BE42" s="1446"/>
      <c r="BF42" s="1446"/>
      <c r="BG42" s="1446"/>
      <c r="BH42" s="1446"/>
      <c r="BI42" s="1447"/>
      <c r="BJ42" s="10"/>
      <c r="BK42" s="235"/>
      <c r="BL42" s="10"/>
      <c r="BM42" s="10"/>
      <c r="BN42" s="10"/>
      <c r="BO42" s="10"/>
      <c r="BP42" s="10"/>
    </row>
    <row r="43" spans="2:68" s="264" customFormat="1" ht="21" customHeight="1">
      <c r="B43" s="274"/>
      <c r="C43" s="1403"/>
      <c r="D43" s="397"/>
      <c r="E43" s="397"/>
      <c r="F43" s="397"/>
      <c r="G43" s="397"/>
      <c r="H43" s="397"/>
      <c r="I43" s="397"/>
      <c r="J43" s="397"/>
      <c r="K43" s="397"/>
      <c r="L43" s="397"/>
      <c r="M43" s="398"/>
      <c r="N43" s="1399"/>
      <c r="O43" s="1400"/>
      <c r="P43" s="1400"/>
      <c r="Q43" s="1400"/>
      <c r="R43" s="1392"/>
      <c r="S43" s="1392"/>
      <c r="T43" s="1392"/>
      <c r="U43" s="1392"/>
      <c r="V43" s="1392"/>
      <c r="W43" s="1392"/>
      <c r="X43" s="1392"/>
      <c r="Y43" s="1392"/>
      <c r="Z43" s="1392"/>
      <c r="AA43" s="1392"/>
      <c r="AB43" s="1392"/>
      <c r="AC43" s="1392"/>
      <c r="AD43" s="1392"/>
      <c r="AE43" s="1392"/>
      <c r="AF43" s="1392"/>
      <c r="AG43" s="1392"/>
      <c r="AH43" s="1392"/>
      <c r="AI43" s="1392"/>
      <c r="AJ43" s="1393"/>
      <c r="AL43" s="728"/>
      <c r="AM43" s="729"/>
      <c r="AN43" s="729"/>
      <c r="AO43" s="730"/>
      <c r="AQ43" s="1466"/>
      <c r="AR43" s="1467"/>
      <c r="AS43" s="1445"/>
      <c r="AT43" s="1461"/>
      <c r="AU43" s="1462"/>
      <c r="AV43" s="1463"/>
      <c r="AW43" s="1456"/>
      <c r="AX43" s="1457"/>
      <c r="AY43" s="1445"/>
      <c r="AZ43" s="1452"/>
      <c r="BA43" s="1453"/>
      <c r="BB43" s="1445"/>
      <c r="BC43" s="1448"/>
      <c r="BD43" s="1448"/>
      <c r="BE43" s="1448"/>
      <c r="BF43" s="1448"/>
      <c r="BG43" s="1448"/>
      <c r="BH43" s="1448"/>
      <c r="BI43" s="1449"/>
      <c r="BJ43" s="10"/>
      <c r="BK43" s="10"/>
      <c r="BL43" s="10"/>
      <c r="BM43" s="10"/>
      <c r="BN43" s="10"/>
      <c r="BO43" s="10"/>
      <c r="BP43" s="10"/>
    </row>
    <row r="44" spans="2:68" s="264" customFormat="1" ht="21" customHeight="1">
      <c r="B44" s="274"/>
      <c r="C44" s="590"/>
      <c r="D44" s="394"/>
      <c r="E44" s="394"/>
      <c r="F44" s="394"/>
      <c r="G44" s="394"/>
      <c r="H44" s="394"/>
      <c r="I44" s="394"/>
      <c r="J44" s="394"/>
      <c r="K44" s="394"/>
      <c r="L44" s="394"/>
      <c r="M44" s="395"/>
      <c r="N44" s="1401"/>
      <c r="O44" s="1402"/>
      <c r="P44" s="1402"/>
      <c r="Q44" s="1402"/>
      <c r="R44" s="1395"/>
      <c r="S44" s="1395"/>
      <c r="T44" s="1395"/>
      <c r="U44" s="1395"/>
      <c r="V44" s="1395"/>
      <c r="W44" s="1395"/>
      <c r="X44" s="1395"/>
      <c r="Y44" s="1395"/>
      <c r="Z44" s="1395"/>
      <c r="AA44" s="1395"/>
      <c r="AB44" s="1395"/>
      <c r="AC44" s="1395"/>
      <c r="AD44" s="1395"/>
      <c r="AE44" s="1395"/>
      <c r="AF44" s="1395"/>
      <c r="AG44" s="1395"/>
      <c r="AH44" s="1395"/>
      <c r="AI44" s="1395"/>
      <c r="AJ44" s="1396"/>
      <c r="AL44" s="731"/>
      <c r="AM44" s="732"/>
      <c r="AN44" s="732"/>
      <c r="AO44" s="733"/>
      <c r="AQ44" s="1464" t="str">
        <f>IF(AW44&lt;AZ44,"×","〇")</f>
        <v>×</v>
      </c>
      <c r="AR44" s="1465"/>
      <c r="AS44" s="1444"/>
      <c r="AT44" s="1458" t="s">
        <v>855</v>
      </c>
      <c r="AU44" s="1459"/>
      <c r="AV44" s="1460"/>
      <c r="AW44" s="1454">
        <f>IF(COUNTIF('３建物概要'!E15:E21,"*相部屋*")=0,"",MIN('３建物概要'!AK15:AK21))</f>
        <v>18</v>
      </c>
      <c r="AX44" s="1455"/>
      <c r="AY44" s="1444" t="s">
        <v>844</v>
      </c>
      <c r="AZ44" s="1450">
        <f>10.65*2</f>
        <v>21.3</v>
      </c>
      <c r="BA44" s="1451"/>
      <c r="BB44" s="1444" t="s">
        <v>844</v>
      </c>
      <c r="BC44" s="1446" t="s">
        <v>857</v>
      </c>
      <c r="BD44" s="1446"/>
      <c r="BE44" s="1446"/>
      <c r="BF44" s="1446"/>
      <c r="BG44" s="1446"/>
      <c r="BH44" s="1446"/>
      <c r="BI44" s="1447"/>
      <c r="BJ44" s="10"/>
      <c r="BK44" s="265" t="s">
        <v>858</v>
      </c>
      <c r="BL44" s="10"/>
      <c r="BM44" s="10"/>
      <c r="BN44" s="10"/>
      <c r="BO44" s="10"/>
      <c r="BP44" s="10"/>
    </row>
    <row r="45" spans="2:68" ht="36" customHeight="1">
      <c r="B45" s="256"/>
      <c r="C45" s="589" t="s">
        <v>340</v>
      </c>
      <c r="D45" s="391"/>
      <c r="E45" s="391"/>
      <c r="F45" s="391"/>
      <c r="G45" s="391"/>
      <c r="H45" s="391"/>
      <c r="I45" s="391"/>
      <c r="J45" s="391"/>
      <c r="K45" s="391"/>
      <c r="L45" s="391"/>
      <c r="M45" s="392"/>
      <c r="N45" s="1057" t="s">
        <v>1013</v>
      </c>
      <c r="O45" s="1058"/>
      <c r="P45" s="1058"/>
      <c r="Q45" s="1058"/>
      <c r="R45" s="1058"/>
      <c r="S45" s="1058"/>
      <c r="T45" s="1058"/>
      <c r="U45" s="1058"/>
      <c r="V45" s="1058"/>
      <c r="W45" s="1058"/>
      <c r="X45" s="1058"/>
      <c r="Y45" s="1058"/>
      <c r="Z45" s="1058"/>
      <c r="AA45" s="1058"/>
      <c r="AB45" s="1058"/>
      <c r="AC45" s="1058"/>
      <c r="AD45" s="1058"/>
      <c r="AE45" s="1058"/>
      <c r="AF45" s="1058"/>
      <c r="AG45" s="1058"/>
      <c r="AH45" s="1058"/>
      <c r="AI45" s="1058"/>
      <c r="AJ45" s="1059"/>
      <c r="AL45" s="347" t="str">
        <f>IF(N37="あり",IF(N45="","未記入",""),"")</f>
        <v/>
      </c>
      <c r="AM45" s="347"/>
      <c r="AN45" s="347"/>
      <c r="AO45" s="347"/>
      <c r="AP45" s="114"/>
      <c r="AQ45" s="1466"/>
      <c r="AR45" s="1467"/>
      <c r="AS45" s="1445"/>
      <c r="AT45" s="1461"/>
      <c r="AU45" s="1462"/>
      <c r="AV45" s="1463"/>
      <c r="AW45" s="1456"/>
      <c r="AX45" s="1457"/>
      <c r="AY45" s="1445"/>
      <c r="AZ45" s="1452"/>
      <c r="BA45" s="1453"/>
      <c r="BB45" s="1445"/>
      <c r="BC45" s="1448"/>
      <c r="BD45" s="1448"/>
      <c r="BE45" s="1448"/>
      <c r="BF45" s="1448"/>
      <c r="BG45" s="1448"/>
      <c r="BH45" s="1448"/>
      <c r="BI45" s="1449"/>
    </row>
    <row r="46" spans="2:68" ht="21" customHeight="1">
      <c r="B46" s="390" t="s">
        <v>362</v>
      </c>
      <c r="C46" s="391"/>
      <c r="D46" s="391"/>
      <c r="E46" s="391"/>
      <c r="F46" s="391"/>
      <c r="G46" s="391"/>
      <c r="H46" s="391"/>
      <c r="I46" s="391"/>
      <c r="J46" s="391"/>
      <c r="K46" s="391"/>
      <c r="L46" s="391"/>
      <c r="M46" s="392"/>
      <c r="N46" s="448" t="s">
        <v>924</v>
      </c>
      <c r="O46" s="449"/>
      <c r="P46" s="29"/>
      <c r="Q46" s="29"/>
      <c r="R46" s="29"/>
      <c r="S46" s="29"/>
      <c r="T46" s="29"/>
      <c r="U46" s="29"/>
      <c r="V46" s="29"/>
      <c r="W46" s="29"/>
      <c r="X46" s="29"/>
      <c r="Y46" s="29"/>
      <c r="Z46" s="29"/>
      <c r="AA46" s="29"/>
      <c r="AB46" s="29"/>
      <c r="AC46" s="29"/>
      <c r="AD46" s="29"/>
      <c r="AE46" s="29"/>
      <c r="AF46" s="29"/>
      <c r="AG46" s="29"/>
      <c r="AH46" s="29"/>
      <c r="AI46" s="29"/>
      <c r="AJ46" s="30"/>
      <c r="AL46" s="347" t="str">
        <f>IF(N37="あり",IF(N46="","未記入",""),"")</f>
        <v/>
      </c>
      <c r="AM46" s="347"/>
      <c r="AN46" s="347"/>
      <c r="AO46" s="347"/>
    </row>
    <row r="47" spans="2:68" ht="21" customHeight="1">
      <c r="B47" s="263"/>
      <c r="C47" s="589" t="s">
        <v>363</v>
      </c>
      <c r="D47" s="391"/>
      <c r="E47" s="391"/>
      <c r="F47" s="391"/>
      <c r="G47" s="391"/>
      <c r="H47" s="391"/>
      <c r="I47" s="391"/>
      <c r="J47" s="391"/>
      <c r="K47" s="391"/>
      <c r="L47" s="391"/>
      <c r="M47" s="392"/>
      <c r="N47" s="1413"/>
      <c r="O47" s="1414"/>
      <c r="P47" s="1414"/>
      <c r="Q47" s="1414"/>
      <c r="R47" s="1414"/>
      <c r="S47" s="1414"/>
      <c r="T47" s="1414"/>
      <c r="U47" s="1414"/>
      <c r="V47" s="1414"/>
      <c r="W47" s="1414"/>
      <c r="X47" s="1414"/>
      <c r="Y47" s="1414"/>
      <c r="Z47" s="1414"/>
      <c r="AA47" s="1414"/>
      <c r="AB47" s="1414"/>
      <c r="AC47" s="1414"/>
      <c r="AD47" s="1414"/>
      <c r="AE47" s="1414"/>
      <c r="AF47" s="1414"/>
      <c r="AG47" s="1414"/>
      <c r="AH47" s="1414"/>
      <c r="AI47" s="1414"/>
      <c r="AJ47" s="1415"/>
      <c r="AL47" s="347" t="str">
        <f>IF(N46="あり",IF(N47="","未記入",""),"")</f>
        <v/>
      </c>
      <c r="AM47" s="347"/>
      <c r="AN47" s="347"/>
      <c r="AO47" s="347"/>
    </row>
    <row r="48" spans="2:68" ht="21" customHeight="1">
      <c r="B48" s="256"/>
      <c r="C48" s="589" t="s">
        <v>364</v>
      </c>
      <c r="D48" s="391"/>
      <c r="E48" s="391"/>
      <c r="F48" s="391"/>
      <c r="G48" s="391"/>
      <c r="H48" s="391"/>
      <c r="I48" s="391"/>
      <c r="J48" s="391"/>
      <c r="K48" s="391"/>
      <c r="L48" s="391"/>
      <c r="M48" s="392"/>
      <c r="N48" s="1413"/>
      <c r="O48" s="1414"/>
      <c r="P48" s="1414"/>
      <c r="Q48" s="1414"/>
      <c r="R48" s="1414"/>
      <c r="S48" s="1414"/>
      <c r="T48" s="1414"/>
      <c r="U48" s="1414"/>
      <c r="V48" s="1414"/>
      <c r="W48" s="1414"/>
      <c r="X48" s="1414"/>
      <c r="Y48" s="1414"/>
      <c r="Z48" s="1414"/>
      <c r="AA48" s="1414"/>
      <c r="AB48" s="1414"/>
      <c r="AC48" s="1414"/>
      <c r="AD48" s="1414"/>
      <c r="AE48" s="1414"/>
      <c r="AF48" s="1414"/>
      <c r="AG48" s="1414"/>
      <c r="AH48" s="1414"/>
      <c r="AI48" s="1414"/>
      <c r="AJ48" s="1415"/>
      <c r="AL48" s="347" t="str">
        <f>IF(N46="あり",IF(N48="","未記入",""),"")</f>
        <v/>
      </c>
      <c r="AM48" s="347"/>
      <c r="AN48" s="347"/>
      <c r="AO48" s="347"/>
    </row>
    <row r="49" spans="1:68" ht="36" customHeight="1" thickBot="1">
      <c r="B49" s="115"/>
      <c r="C49" s="1418" t="s">
        <v>340</v>
      </c>
      <c r="D49" s="441"/>
      <c r="E49" s="441"/>
      <c r="F49" s="441"/>
      <c r="G49" s="441"/>
      <c r="H49" s="441"/>
      <c r="I49" s="441"/>
      <c r="J49" s="441"/>
      <c r="K49" s="441"/>
      <c r="L49" s="441"/>
      <c r="M49" s="442"/>
      <c r="N49" s="1419"/>
      <c r="O49" s="1420"/>
      <c r="P49" s="1420"/>
      <c r="Q49" s="1420"/>
      <c r="R49" s="1420"/>
      <c r="S49" s="1420"/>
      <c r="T49" s="1420"/>
      <c r="U49" s="1420"/>
      <c r="V49" s="1420"/>
      <c r="W49" s="1420"/>
      <c r="X49" s="1420"/>
      <c r="Y49" s="1420"/>
      <c r="Z49" s="1420"/>
      <c r="AA49" s="1420"/>
      <c r="AB49" s="1420"/>
      <c r="AC49" s="1420"/>
      <c r="AD49" s="1420"/>
      <c r="AE49" s="1420"/>
      <c r="AF49" s="1420"/>
      <c r="AG49" s="1420"/>
      <c r="AH49" s="1420"/>
      <c r="AI49" s="1420"/>
      <c r="AJ49" s="1421"/>
      <c r="AL49" s="347" t="str">
        <f>IF(N46="あり",IF(N49="","未記入",""),"")</f>
        <v/>
      </c>
      <c r="AM49" s="347"/>
      <c r="AN49" s="347"/>
      <c r="AO49" s="347"/>
      <c r="AP49" s="114"/>
    </row>
    <row r="50" spans="1:68" ht="21" customHeight="1">
      <c r="A50" s="282"/>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row>
    <row r="51" spans="1:68" ht="21" customHeight="1">
      <c r="A51" s="282"/>
      <c r="B51" s="282"/>
      <c r="C51" s="1410" t="s">
        <v>211</v>
      </c>
      <c r="D51" s="1410"/>
      <c r="E51" s="1410"/>
      <c r="F51" s="1410"/>
      <c r="G51" s="1410"/>
      <c r="H51" s="1410"/>
      <c r="I51" s="1410"/>
      <c r="J51" s="1410"/>
      <c r="K51" s="1410"/>
      <c r="L51" s="1410"/>
      <c r="M51" s="1410"/>
      <c r="N51" s="1410"/>
      <c r="O51" s="1410"/>
      <c r="P51" s="1411"/>
      <c r="Q51" s="1411"/>
      <c r="R51" s="1411"/>
      <c r="S51" s="1411"/>
      <c r="T51" s="1411"/>
      <c r="U51" s="1411"/>
      <c r="V51" s="1412"/>
      <c r="W51" s="1412"/>
      <c r="X51" s="1412"/>
      <c r="Y51" s="1412"/>
      <c r="Z51" s="1412"/>
      <c r="AA51" s="1412"/>
      <c r="AB51" s="1412"/>
      <c r="AC51" s="1412"/>
      <c r="AD51" s="1412"/>
      <c r="AE51" s="1412"/>
      <c r="AF51" s="1412"/>
      <c r="AG51" s="1412"/>
      <c r="AH51" s="1412"/>
      <c r="AI51" s="1412"/>
      <c r="AJ51" s="1412"/>
    </row>
    <row r="52" spans="1:68" ht="21" customHeight="1">
      <c r="A52" s="282"/>
      <c r="B52" s="282"/>
      <c r="C52" s="1410" t="s">
        <v>223</v>
      </c>
      <c r="D52" s="1410"/>
      <c r="E52" s="1410"/>
      <c r="F52" s="1410"/>
      <c r="G52" s="1410"/>
      <c r="H52" s="1410"/>
      <c r="I52" s="1410"/>
      <c r="J52" s="1410"/>
      <c r="K52" s="1410"/>
      <c r="L52" s="1410"/>
      <c r="M52" s="1410"/>
      <c r="N52" s="1410"/>
      <c r="O52" s="1410"/>
      <c r="P52" s="1410"/>
      <c r="Q52" s="1410"/>
      <c r="R52" s="1410"/>
      <c r="S52" s="1410"/>
      <c r="T52" s="1410"/>
      <c r="U52" s="1410"/>
      <c r="V52" s="1410"/>
      <c r="W52" s="1410"/>
      <c r="X52" s="1410"/>
      <c r="Y52" s="1410"/>
      <c r="Z52" s="1410"/>
      <c r="AA52" s="1410"/>
      <c r="AB52" s="1410"/>
      <c r="AC52" s="1410"/>
      <c r="AD52" s="1410"/>
      <c r="AE52" s="1410"/>
      <c r="AF52" s="1410"/>
      <c r="AG52" s="1410"/>
      <c r="AH52" s="1410"/>
      <c r="AI52" s="1410"/>
      <c r="AJ52" s="1410"/>
    </row>
    <row r="53" spans="1:68" ht="21" customHeight="1">
      <c r="A53" s="282"/>
      <c r="B53" s="282"/>
      <c r="C53" s="1422" t="s">
        <v>444</v>
      </c>
      <c r="D53" s="1422"/>
      <c r="E53" s="1422"/>
      <c r="F53" s="1422"/>
      <c r="G53" s="1422"/>
      <c r="H53" s="1422"/>
      <c r="I53" s="1422"/>
      <c r="J53" s="1422"/>
      <c r="K53" s="1422"/>
      <c r="L53" s="1422"/>
      <c r="M53" s="1410"/>
      <c r="N53" s="1410"/>
      <c r="O53" s="1410"/>
      <c r="P53" s="1410"/>
      <c r="Q53" s="1410"/>
      <c r="R53" s="1410"/>
      <c r="S53" s="1410"/>
      <c r="T53" s="1410"/>
      <c r="U53" s="1410"/>
      <c r="V53" s="1410"/>
      <c r="W53" s="1410"/>
      <c r="X53" s="1410"/>
      <c r="Y53" s="1410"/>
      <c r="Z53" s="1410"/>
      <c r="AA53" s="1410"/>
      <c r="AB53" s="1410"/>
      <c r="AC53" s="1410"/>
      <c r="AD53" s="1410"/>
      <c r="AE53" s="1410"/>
      <c r="AF53" s="1410"/>
      <c r="AG53" s="1410"/>
      <c r="AH53" s="1410"/>
      <c r="AI53" s="1410"/>
      <c r="AJ53" s="1410"/>
    </row>
    <row r="54" spans="1:68" ht="21" customHeight="1">
      <c r="A54" s="282"/>
      <c r="B54" s="282"/>
      <c r="C54" s="1410" t="s">
        <v>443</v>
      </c>
      <c r="D54" s="1410"/>
      <c r="E54" s="1410"/>
      <c r="F54" s="1410"/>
      <c r="G54" s="1410"/>
      <c r="H54" s="1410"/>
      <c r="I54" s="1410"/>
      <c r="J54" s="1410"/>
      <c r="K54" s="1410"/>
      <c r="L54" s="1410"/>
      <c r="M54" s="1410"/>
      <c r="N54" s="1410"/>
      <c r="O54" s="1410"/>
      <c r="P54" s="1410"/>
      <c r="Q54" s="1410"/>
      <c r="R54" s="1410"/>
      <c r="S54" s="1410"/>
      <c r="T54" s="1410"/>
      <c r="U54" s="1410"/>
      <c r="V54" s="1410"/>
      <c r="W54" s="1410"/>
      <c r="X54" s="1410"/>
      <c r="Y54" s="1410"/>
      <c r="Z54" s="1410"/>
      <c r="AA54" s="1410"/>
      <c r="AB54" s="1410"/>
      <c r="AC54" s="1410"/>
      <c r="AD54" s="1410"/>
      <c r="AE54" s="1410"/>
      <c r="AF54" s="1410"/>
      <c r="AG54" s="1410"/>
      <c r="AH54" s="1410"/>
      <c r="AI54" s="1410"/>
      <c r="AJ54" s="1410"/>
    </row>
    <row r="55" spans="1:68" ht="21" customHeight="1">
      <c r="A55" s="282"/>
      <c r="B55" s="282"/>
      <c r="C55" s="283"/>
      <c r="D55" s="283"/>
      <c r="E55" s="283"/>
      <c r="F55" s="283"/>
      <c r="G55" s="283"/>
      <c r="H55" s="283"/>
      <c r="I55" s="283"/>
      <c r="J55" s="283"/>
      <c r="K55" s="283"/>
      <c r="L55" s="283"/>
      <c r="M55" s="283"/>
      <c r="N55" s="283"/>
      <c r="O55" s="283"/>
      <c r="P55" s="284"/>
      <c r="Q55" s="284"/>
      <c r="R55" s="284"/>
      <c r="S55" s="284"/>
      <c r="T55" s="284"/>
      <c r="U55" s="284"/>
      <c r="V55" s="283"/>
      <c r="W55" s="283"/>
      <c r="X55" s="283"/>
      <c r="Y55" s="283"/>
      <c r="Z55" s="284"/>
      <c r="AA55" s="283"/>
      <c r="AB55" s="283"/>
      <c r="AC55" s="283"/>
      <c r="AD55" s="283"/>
      <c r="AE55" s="283"/>
      <c r="AF55" s="283"/>
      <c r="AG55" s="283"/>
      <c r="AH55" s="283"/>
      <c r="AI55" s="283"/>
      <c r="AJ55" s="283"/>
    </row>
    <row r="56" spans="1:68" ht="36" customHeight="1">
      <c r="A56" s="282"/>
      <c r="B56" s="1416" t="s">
        <v>518</v>
      </c>
      <c r="C56" s="1417"/>
      <c r="D56" s="1417"/>
      <c r="E56" s="1417"/>
      <c r="F56" s="1417"/>
      <c r="G56" s="1417"/>
      <c r="H56" s="1417"/>
      <c r="I56" s="1417"/>
      <c r="J56" s="1417"/>
      <c r="K56" s="1417"/>
      <c r="L56" s="1417"/>
      <c r="M56" s="1417"/>
      <c r="N56" s="1417"/>
      <c r="O56" s="1417"/>
      <c r="P56" s="1417"/>
      <c r="Q56" s="1417"/>
      <c r="R56" s="1417"/>
      <c r="S56" s="1417"/>
      <c r="T56" s="1417"/>
      <c r="U56" s="1417"/>
      <c r="V56" s="1417"/>
      <c r="W56" s="1417"/>
      <c r="X56" s="1417"/>
      <c r="Y56" s="1417"/>
      <c r="Z56" s="1417"/>
      <c r="AA56" s="1417"/>
      <c r="AB56" s="1417"/>
      <c r="AC56" s="1417"/>
      <c r="AD56" s="1417"/>
      <c r="AE56" s="1417"/>
      <c r="AF56" s="1417"/>
      <c r="AG56" s="1417"/>
      <c r="AH56" s="1417"/>
      <c r="AI56" s="1417"/>
      <c r="AJ56" s="1417"/>
    </row>
    <row r="57" spans="1:68" ht="21" customHeight="1">
      <c r="A57" s="282"/>
      <c r="B57" s="285"/>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row>
    <row r="58" spans="1:68" ht="21" customHeight="1">
      <c r="A58" s="282"/>
      <c r="B58" s="286" t="s">
        <v>385</v>
      </c>
      <c r="C58" s="286"/>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row>
    <row r="59" spans="1:68" ht="21" customHeight="1">
      <c r="A59" s="282"/>
      <c r="B59" s="287" t="s">
        <v>386</v>
      </c>
      <c r="C59" s="287"/>
      <c r="D59" s="288"/>
      <c r="E59" s="288"/>
      <c r="F59" s="288"/>
      <c r="G59" s="288"/>
      <c r="H59" s="288"/>
      <c r="I59" s="288"/>
      <c r="J59" s="288"/>
      <c r="K59" s="288"/>
      <c r="L59" s="288"/>
      <c r="M59" s="289"/>
      <c r="N59" s="289"/>
      <c r="O59" s="289"/>
      <c r="P59" s="289"/>
      <c r="Q59" s="289"/>
      <c r="R59" s="289"/>
      <c r="S59" s="289"/>
      <c r="T59" s="289"/>
      <c r="U59" s="289"/>
      <c r="V59" s="289"/>
      <c r="W59" s="279"/>
      <c r="X59" s="279"/>
      <c r="Y59" s="279"/>
      <c r="Z59" s="290"/>
      <c r="AA59" s="286"/>
      <c r="AB59" s="286"/>
      <c r="AC59" s="286"/>
      <c r="AD59" s="286"/>
      <c r="AE59" s="286"/>
      <c r="AF59" s="286"/>
      <c r="AG59" s="286"/>
      <c r="AH59" s="286"/>
      <c r="AI59" s="286"/>
      <c r="AJ59" s="286"/>
    </row>
    <row r="60" spans="1:68" ht="21" customHeight="1">
      <c r="A60" s="282"/>
      <c r="B60" s="291" t="s">
        <v>387</v>
      </c>
      <c r="C60" s="291"/>
      <c r="D60" s="292"/>
      <c r="E60" s="292"/>
      <c r="F60" s="292"/>
      <c r="G60" s="292"/>
      <c r="H60" s="292"/>
      <c r="I60" s="292"/>
      <c r="J60" s="292"/>
      <c r="K60" s="292"/>
      <c r="L60" s="292"/>
      <c r="M60" s="293"/>
      <c r="N60" s="293"/>
      <c r="O60" s="293"/>
      <c r="P60" s="293"/>
      <c r="Q60" s="293"/>
      <c r="R60" s="293"/>
      <c r="S60" s="293"/>
      <c r="T60" s="293"/>
      <c r="U60" s="293"/>
      <c r="V60" s="293"/>
      <c r="W60" s="294"/>
      <c r="X60" s="294"/>
      <c r="Y60" s="294"/>
      <c r="Z60" s="290"/>
      <c r="AA60" s="286" t="s">
        <v>57</v>
      </c>
      <c r="AB60" s="286"/>
      <c r="AC60" s="286"/>
      <c r="AD60" s="286"/>
      <c r="AE60" s="286"/>
      <c r="AF60" s="286"/>
      <c r="AG60" s="286"/>
      <c r="AH60" s="286"/>
      <c r="AI60" s="286"/>
      <c r="AJ60" s="286"/>
    </row>
    <row r="61" spans="1:68" ht="21" customHeight="1">
      <c r="A61" s="282"/>
      <c r="B61" s="279"/>
      <c r="C61" s="279"/>
      <c r="D61" s="279"/>
      <c r="E61" s="279"/>
      <c r="F61" s="279"/>
      <c r="G61" s="279"/>
      <c r="H61" s="279"/>
      <c r="I61" s="279"/>
      <c r="J61" s="279"/>
      <c r="K61" s="279"/>
      <c r="L61" s="279"/>
      <c r="M61" s="279"/>
      <c r="N61" s="294"/>
      <c r="O61" s="294"/>
      <c r="P61" s="294"/>
      <c r="Q61" s="294"/>
      <c r="R61" s="294"/>
      <c r="S61" s="294"/>
      <c r="T61" s="294"/>
      <c r="U61" s="294"/>
      <c r="V61" s="294"/>
      <c r="W61" s="294"/>
      <c r="X61" s="294"/>
      <c r="Y61" s="294"/>
      <c r="Z61" s="290"/>
      <c r="AA61" s="286"/>
      <c r="AB61" s="286"/>
      <c r="AC61" s="286"/>
      <c r="AD61" s="286"/>
      <c r="AE61" s="286"/>
      <c r="AF61" s="286"/>
      <c r="AG61" s="286"/>
      <c r="AH61" s="286"/>
      <c r="AI61" s="286"/>
      <c r="AJ61" s="286"/>
    </row>
    <row r="62" spans="1:68" ht="21" customHeight="1">
      <c r="A62" s="282"/>
      <c r="B62" s="295" t="s">
        <v>390</v>
      </c>
      <c r="C62" s="295"/>
      <c r="D62" s="295"/>
      <c r="E62" s="295"/>
      <c r="F62" s="295"/>
      <c r="G62" s="295"/>
      <c r="H62" s="295"/>
      <c r="I62" s="295"/>
      <c r="J62" s="295"/>
      <c r="K62" s="295"/>
      <c r="L62" s="295"/>
      <c r="M62" s="295"/>
      <c r="N62" s="294"/>
      <c r="O62" s="294"/>
      <c r="P62" s="294"/>
      <c r="Q62" s="294"/>
      <c r="R62" s="294"/>
      <c r="S62" s="294"/>
      <c r="T62" s="294"/>
      <c r="U62" s="294"/>
      <c r="V62" s="294"/>
      <c r="W62" s="294"/>
      <c r="X62" s="294"/>
      <c r="Y62" s="294"/>
      <c r="Z62" s="290"/>
      <c r="AA62" s="286"/>
      <c r="AB62" s="286"/>
      <c r="AC62" s="286"/>
      <c r="AD62" s="286"/>
      <c r="AE62" s="286"/>
      <c r="AF62" s="286"/>
      <c r="AG62" s="286"/>
      <c r="AH62" s="286"/>
      <c r="AI62" s="286"/>
      <c r="AJ62" s="286"/>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21" customHeight="1">
      <c r="A63" s="282"/>
      <c r="B63" s="287" t="s">
        <v>386</v>
      </c>
      <c r="C63" s="287"/>
      <c r="D63" s="288"/>
      <c r="E63" s="288"/>
      <c r="F63" s="288"/>
      <c r="G63" s="288"/>
      <c r="H63" s="288"/>
      <c r="I63" s="288"/>
      <c r="J63" s="288"/>
      <c r="K63" s="288"/>
      <c r="L63" s="288"/>
      <c r="M63" s="289"/>
      <c r="N63" s="289"/>
      <c r="O63" s="289"/>
      <c r="P63" s="289"/>
      <c r="Q63" s="289"/>
      <c r="R63" s="289"/>
      <c r="S63" s="289"/>
      <c r="T63" s="289"/>
      <c r="U63" s="289"/>
      <c r="V63" s="289"/>
      <c r="W63" s="279"/>
      <c r="X63" s="279"/>
      <c r="Y63" s="279"/>
      <c r="Z63" s="290"/>
      <c r="AA63" s="286"/>
      <c r="AB63" s="286"/>
      <c r="AC63" s="286"/>
      <c r="AD63" s="286"/>
      <c r="AE63" s="286"/>
      <c r="AF63" s="286"/>
      <c r="AG63" s="286"/>
      <c r="AH63" s="286"/>
      <c r="AI63" s="286"/>
      <c r="AJ63" s="286"/>
    </row>
    <row r="64" spans="1:68" ht="21" customHeight="1">
      <c r="A64" s="282"/>
      <c r="B64" s="287" t="s">
        <v>387</v>
      </c>
      <c r="C64" s="287"/>
      <c r="D64" s="288"/>
      <c r="E64" s="288"/>
      <c r="F64" s="288"/>
      <c r="G64" s="288"/>
      <c r="H64" s="288"/>
      <c r="I64" s="288"/>
      <c r="J64" s="288"/>
      <c r="K64" s="288"/>
      <c r="L64" s="288"/>
      <c r="M64" s="296"/>
      <c r="N64" s="296"/>
      <c r="O64" s="296"/>
      <c r="P64" s="296"/>
      <c r="Q64" s="296"/>
      <c r="R64" s="296"/>
      <c r="S64" s="296"/>
      <c r="T64" s="296"/>
      <c r="U64" s="296"/>
      <c r="V64" s="296"/>
      <c r="W64" s="294"/>
      <c r="X64" s="294"/>
      <c r="Y64" s="294"/>
      <c r="Z64" s="290"/>
      <c r="AA64" s="286" t="s">
        <v>57</v>
      </c>
      <c r="AB64" s="286"/>
      <c r="AC64" s="286"/>
      <c r="AD64" s="286"/>
      <c r="AE64" s="286"/>
      <c r="AF64" s="286"/>
      <c r="AG64" s="286"/>
      <c r="AH64" s="286"/>
      <c r="AI64" s="286"/>
      <c r="AJ64" s="286"/>
    </row>
    <row r="65" spans="1:68" ht="21" customHeight="1">
      <c r="A65" s="282"/>
      <c r="B65" s="297"/>
      <c r="C65" s="297"/>
      <c r="D65" s="297"/>
      <c r="E65" s="297"/>
      <c r="F65" s="297"/>
      <c r="G65" s="297"/>
      <c r="H65" s="297"/>
      <c r="I65" s="297"/>
      <c r="J65" s="297"/>
      <c r="K65" s="297"/>
      <c r="L65" s="297"/>
      <c r="M65" s="298"/>
      <c r="N65" s="295"/>
      <c r="O65" s="295"/>
      <c r="P65" s="286"/>
      <c r="Q65" s="286"/>
      <c r="R65" s="286"/>
      <c r="S65" s="286"/>
      <c r="T65" s="286"/>
      <c r="U65" s="286"/>
      <c r="V65" s="286"/>
      <c r="W65" s="286"/>
      <c r="X65" s="286"/>
      <c r="Y65" s="286"/>
      <c r="Z65" s="290"/>
      <c r="AA65" s="286"/>
      <c r="AB65" s="286"/>
      <c r="AC65" s="286"/>
      <c r="AD65" s="286"/>
      <c r="AE65" s="286"/>
      <c r="AF65" s="286"/>
      <c r="AG65" s="286"/>
      <c r="AH65" s="286"/>
      <c r="AI65" s="286"/>
      <c r="AJ65" s="286"/>
    </row>
    <row r="66" spans="1:68" s="7" customFormat="1" ht="21" customHeight="1">
      <c r="A66" s="299"/>
      <c r="B66" s="299"/>
      <c r="C66" s="295"/>
      <c r="D66" s="295"/>
      <c r="E66" s="295"/>
      <c r="F66" s="295"/>
      <c r="G66" s="295"/>
      <c r="H66" s="295"/>
      <c r="I66" s="295"/>
      <c r="J66" s="295"/>
      <c r="K66" s="295"/>
      <c r="L66" s="295"/>
      <c r="M66" s="295"/>
      <c r="N66" s="295"/>
      <c r="O66" s="295"/>
      <c r="P66" s="286"/>
      <c r="Q66" s="286"/>
      <c r="R66" s="286"/>
      <c r="S66" s="286"/>
      <c r="T66" s="286"/>
      <c r="U66" s="286"/>
      <c r="V66" s="286"/>
      <c r="W66" s="286"/>
      <c r="X66" s="286"/>
      <c r="Y66" s="286"/>
      <c r="Z66" s="290"/>
      <c r="AA66" s="286"/>
      <c r="AB66" s="286"/>
      <c r="AC66" s="286"/>
      <c r="AD66" s="286"/>
      <c r="AE66" s="286"/>
      <c r="AF66" s="286"/>
      <c r="AG66" s="286"/>
      <c r="AH66" s="286"/>
      <c r="AI66" s="286"/>
      <c r="AJ66" s="286"/>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row>
    <row r="67" spans="1:68" ht="21" customHeight="1">
      <c r="A67" s="282"/>
      <c r="B67" s="299"/>
      <c r="C67" s="286"/>
      <c r="D67" s="286"/>
      <c r="E67" s="286"/>
      <c r="F67" s="286"/>
      <c r="G67" s="286"/>
      <c r="H67" s="286"/>
      <c r="I67" s="286"/>
      <c r="J67" s="286"/>
      <c r="K67" s="282"/>
      <c r="L67" s="286"/>
      <c r="M67" s="282"/>
      <c r="N67" s="300"/>
      <c r="O67" s="300"/>
      <c r="P67" s="300"/>
      <c r="Q67" s="300"/>
      <c r="R67" s="300"/>
      <c r="S67" s="300"/>
      <c r="T67" s="300"/>
      <c r="U67" s="300"/>
      <c r="V67" s="300"/>
      <c r="W67" s="300"/>
      <c r="X67" s="300"/>
      <c r="Y67" s="300"/>
      <c r="Z67" s="300"/>
      <c r="AA67" s="300"/>
      <c r="AB67" s="300"/>
      <c r="AC67" s="300"/>
      <c r="AD67" s="300"/>
      <c r="AE67" s="300"/>
      <c r="AF67" s="300"/>
      <c r="AG67" s="300"/>
      <c r="AH67" s="300"/>
      <c r="AI67" s="300"/>
      <c r="AJ67" s="301" t="s">
        <v>495</v>
      </c>
    </row>
    <row r="68" spans="1:68" ht="21" customHeight="1">
      <c r="A68" s="282"/>
      <c r="B68" s="299"/>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row>
    <row r="69" spans="1:68" ht="21" customHeight="1">
      <c r="A69" s="282"/>
      <c r="B69" s="299"/>
      <c r="C69" s="286"/>
      <c r="D69" s="286"/>
      <c r="E69" s="286"/>
      <c r="F69" s="286"/>
      <c r="G69" s="286"/>
      <c r="H69" s="286"/>
      <c r="I69" s="286"/>
      <c r="J69" s="286"/>
      <c r="K69" s="286"/>
      <c r="L69" s="286"/>
      <c r="M69" s="286"/>
      <c r="N69" s="286"/>
      <c r="O69" s="286"/>
      <c r="P69" s="290"/>
      <c r="Q69" s="290"/>
      <c r="R69" s="290"/>
      <c r="S69" s="290"/>
      <c r="T69" s="290"/>
      <c r="U69" s="302"/>
      <c r="V69" s="290"/>
      <c r="W69" s="282"/>
      <c r="X69" s="303" t="s">
        <v>313</v>
      </c>
      <c r="Y69" s="304"/>
      <c r="Z69" s="305"/>
      <c r="AA69" s="278"/>
      <c r="AB69" s="278" t="s">
        <v>392</v>
      </c>
      <c r="AC69" s="278"/>
      <c r="AD69" s="278"/>
      <c r="AE69" s="278"/>
      <c r="AF69" s="278" t="s">
        <v>393</v>
      </c>
      <c r="AG69" s="278"/>
      <c r="AH69" s="278"/>
      <c r="AI69" s="278"/>
      <c r="AJ69" s="278" t="s">
        <v>394</v>
      </c>
    </row>
    <row r="70" spans="1:68" ht="21" customHeight="1">
      <c r="A70" s="282"/>
      <c r="B70" s="299"/>
      <c r="C70" s="286"/>
      <c r="D70" s="286"/>
      <c r="E70" s="286"/>
      <c r="F70" s="286"/>
      <c r="G70" s="286"/>
      <c r="H70" s="286"/>
      <c r="I70" s="286"/>
      <c r="J70" s="286"/>
      <c r="K70" s="286"/>
      <c r="L70" s="286"/>
      <c r="M70" s="286"/>
      <c r="N70" s="286"/>
      <c r="O70" s="286"/>
      <c r="P70" s="290"/>
      <c r="Q70" s="290"/>
      <c r="R70" s="290"/>
      <c r="S70" s="290"/>
      <c r="T70" s="290"/>
      <c r="U70" s="302"/>
      <c r="V70" s="306"/>
      <c r="W70" s="282"/>
      <c r="X70" s="303" t="s">
        <v>298</v>
      </c>
      <c r="Y70" s="280"/>
      <c r="Z70" s="363"/>
      <c r="AA70" s="363"/>
      <c r="AB70" s="363"/>
      <c r="AC70" s="363"/>
      <c r="AD70" s="363"/>
      <c r="AE70" s="363"/>
      <c r="AF70" s="363"/>
      <c r="AG70" s="363"/>
      <c r="AH70" s="363"/>
      <c r="AI70" s="363"/>
      <c r="AJ70" s="363"/>
    </row>
    <row r="71" spans="1:68" ht="21" customHeight="1">
      <c r="C71" s="37"/>
      <c r="D71" s="37"/>
      <c r="E71" s="37"/>
      <c r="F71" s="37"/>
      <c r="G71" s="37"/>
      <c r="H71" s="37"/>
      <c r="I71" s="37"/>
      <c r="J71" s="37"/>
      <c r="K71" s="37"/>
      <c r="L71" s="37"/>
      <c r="M71" s="37"/>
      <c r="N71" s="37"/>
      <c r="O71" s="37"/>
      <c r="P71" s="50"/>
      <c r="Q71" s="50"/>
      <c r="R71" s="50"/>
      <c r="S71" s="50"/>
      <c r="T71" s="50"/>
      <c r="U71" s="50"/>
      <c r="V71" s="116"/>
      <c r="W71" s="116"/>
      <c r="X71" s="116"/>
      <c r="Y71" s="116"/>
      <c r="Z71" s="117"/>
      <c r="AA71" s="116"/>
      <c r="AB71" s="116"/>
      <c r="AC71" s="116"/>
      <c r="AD71" s="116"/>
      <c r="AE71" s="116"/>
      <c r="AF71" s="116"/>
      <c r="AG71" s="40"/>
      <c r="AH71" s="40"/>
      <c r="AI71" s="40"/>
      <c r="AJ71" s="40"/>
    </row>
    <row r="72" spans="1:68" ht="21" customHeight="1">
      <c r="C72" s="37"/>
      <c r="D72" s="37"/>
      <c r="E72" s="37"/>
      <c r="F72" s="37"/>
      <c r="G72" s="37"/>
      <c r="H72" s="37"/>
      <c r="I72" s="37"/>
      <c r="J72" s="37"/>
      <c r="K72" s="37"/>
      <c r="L72" s="37"/>
      <c r="M72" s="1409"/>
      <c r="N72" s="1409"/>
      <c r="O72" s="1409"/>
      <c r="P72" s="1409"/>
      <c r="Q72" s="1409"/>
      <c r="R72" s="1409"/>
      <c r="S72" s="1409"/>
      <c r="T72" s="1409"/>
      <c r="U72" s="1409"/>
      <c r="V72" s="1409"/>
      <c r="W72" s="1409"/>
      <c r="X72" s="1409"/>
      <c r="Y72" s="1409"/>
      <c r="Z72" s="1409"/>
      <c r="AA72" s="1409"/>
      <c r="AB72" s="1409"/>
      <c r="AC72" s="1409"/>
      <c r="AD72" s="1409"/>
      <c r="AE72" s="1409"/>
      <c r="AF72" s="1409"/>
      <c r="AG72" s="1409"/>
      <c r="AH72" s="1409"/>
      <c r="AI72" s="1409"/>
      <c r="AJ72" s="1409"/>
    </row>
    <row r="94" spans="1:40" ht="22.5" customHeight="1">
      <c r="A94" s="43"/>
      <c r="B94" s="43"/>
      <c r="C94" s="43"/>
      <c r="D94" s="43"/>
      <c r="E94" s="43"/>
      <c r="F94" s="43"/>
      <c r="G94" s="43"/>
      <c r="H94" s="43"/>
      <c r="I94" s="43"/>
      <c r="J94" s="43"/>
      <c r="K94" s="43"/>
      <c r="L94" s="43"/>
      <c r="M94" s="43"/>
      <c r="N94" s="43"/>
      <c r="O94" s="43"/>
      <c r="P94" s="86"/>
      <c r="Q94" s="86"/>
      <c r="R94" s="86"/>
      <c r="S94" s="86"/>
      <c r="T94" s="86"/>
      <c r="U94" s="86"/>
      <c r="V94" s="43"/>
      <c r="W94" s="43"/>
      <c r="X94" s="43"/>
      <c r="Y94" s="43"/>
      <c r="Z94" s="86"/>
      <c r="AA94" s="43"/>
      <c r="AB94" s="43"/>
      <c r="AC94" s="43"/>
      <c r="AD94" s="43"/>
      <c r="AE94" s="43"/>
      <c r="AF94" s="43"/>
      <c r="AG94" s="43"/>
      <c r="AH94" s="43"/>
      <c r="AI94" s="43"/>
      <c r="AJ94" s="43"/>
      <c r="AK94" s="43"/>
      <c r="AL94" s="43"/>
      <c r="AM94" s="43"/>
      <c r="AN94" s="43"/>
    </row>
    <row r="95" spans="1:40" ht="22.5" customHeight="1">
      <c r="A95" s="43"/>
      <c r="B95" s="43"/>
      <c r="C95" s="43"/>
      <c r="D95" s="43"/>
      <c r="E95" s="43"/>
      <c r="F95" s="43"/>
      <c r="G95" s="43"/>
      <c r="H95" s="43"/>
      <c r="I95" s="43"/>
      <c r="J95" s="43"/>
      <c r="K95" s="43"/>
      <c r="L95" s="43"/>
      <c r="M95" s="43"/>
      <c r="N95" s="43"/>
      <c r="O95" s="43"/>
      <c r="P95" s="86"/>
      <c r="Q95" s="86"/>
      <c r="R95" s="86"/>
      <c r="S95" s="86"/>
      <c r="T95" s="86"/>
      <c r="U95" s="86"/>
      <c r="V95" s="43"/>
      <c r="W95" s="43"/>
      <c r="X95" s="43"/>
      <c r="Y95" s="43"/>
      <c r="Z95" s="86"/>
      <c r="AA95" s="43"/>
      <c r="AB95" s="43"/>
      <c r="AC95" s="43"/>
      <c r="AD95" s="43"/>
      <c r="AE95" s="43"/>
      <c r="AF95" s="43"/>
      <c r="AG95" s="43"/>
      <c r="AH95" s="43"/>
      <c r="AI95" s="43"/>
      <c r="AJ95" s="43"/>
      <c r="AK95" s="43"/>
      <c r="AL95" s="43"/>
      <c r="AM95" s="43"/>
      <c r="AN95" s="43"/>
    </row>
    <row r="96" spans="1:40" ht="22.5" customHeight="1">
      <c r="A96" s="43"/>
      <c r="B96" s="43"/>
      <c r="C96" s="43"/>
      <c r="D96" s="43"/>
      <c r="E96" s="43"/>
      <c r="F96" s="43"/>
      <c r="G96" s="43"/>
      <c r="H96" s="43"/>
      <c r="I96" s="43"/>
      <c r="J96" s="43"/>
      <c r="K96" s="43"/>
      <c r="L96" s="43"/>
      <c r="M96" s="43"/>
      <c r="N96" s="43"/>
      <c r="O96" s="43"/>
      <c r="P96" s="86"/>
      <c r="Q96" s="86"/>
      <c r="R96" s="86"/>
      <c r="S96" s="86"/>
      <c r="T96" s="86"/>
      <c r="U96" s="86"/>
      <c r="V96" s="43"/>
      <c r="W96" s="43"/>
      <c r="X96" s="43"/>
      <c r="Y96" s="43"/>
      <c r="Z96" s="86"/>
      <c r="AA96" s="43"/>
      <c r="AB96" s="43"/>
      <c r="AC96" s="43"/>
      <c r="AD96" s="43"/>
      <c r="AE96" s="43"/>
      <c r="AF96" s="43"/>
      <c r="AG96" s="43"/>
      <c r="AH96" s="43"/>
      <c r="AI96" s="43"/>
      <c r="AJ96" s="43"/>
      <c r="AK96" s="43"/>
      <c r="AL96" s="43"/>
      <c r="AM96" s="43"/>
      <c r="AN96" s="43"/>
    </row>
    <row r="97" spans="1:40" ht="22.5" customHeight="1">
      <c r="A97" s="43"/>
      <c r="B97" s="43"/>
      <c r="C97" s="43"/>
      <c r="D97" s="43"/>
      <c r="E97" s="43"/>
      <c r="F97" s="43"/>
      <c r="G97" s="43"/>
      <c r="H97" s="43"/>
      <c r="I97" s="43"/>
      <c r="J97" s="43"/>
      <c r="K97" s="43"/>
      <c r="L97" s="43"/>
      <c r="M97" s="43"/>
      <c r="N97" s="43"/>
      <c r="O97" s="43"/>
      <c r="P97" s="86"/>
      <c r="Q97" s="86"/>
      <c r="R97" s="86"/>
      <c r="S97" s="86"/>
      <c r="T97" s="86"/>
      <c r="U97" s="86"/>
      <c r="V97" s="43"/>
      <c r="W97" s="43"/>
      <c r="X97" s="43"/>
      <c r="Y97" s="43"/>
      <c r="Z97" s="86"/>
      <c r="AA97" s="43"/>
      <c r="AB97" s="43"/>
      <c r="AC97" s="43"/>
      <c r="AD97" s="43"/>
      <c r="AE97" s="43"/>
      <c r="AF97" s="43"/>
      <c r="AG97" s="43"/>
      <c r="AH97" s="43"/>
      <c r="AI97" s="43"/>
      <c r="AJ97" s="43"/>
      <c r="AK97" s="43"/>
      <c r="AL97" s="43"/>
      <c r="AM97" s="43"/>
      <c r="AN97" s="43"/>
    </row>
    <row r="98" spans="1:40" ht="22.5" customHeight="1">
      <c r="A98" s="43"/>
      <c r="B98" s="43"/>
      <c r="C98" s="43"/>
      <c r="D98" s="43"/>
      <c r="E98" s="43"/>
      <c r="F98" s="43"/>
      <c r="G98" s="43"/>
      <c r="H98" s="43"/>
      <c r="I98" s="43"/>
      <c r="J98" s="43"/>
      <c r="K98" s="43"/>
      <c r="L98" s="43"/>
      <c r="M98" s="43"/>
      <c r="N98" s="43"/>
      <c r="O98" s="43"/>
      <c r="P98" s="86"/>
      <c r="Q98" s="86"/>
      <c r="R98" s="86"/>
      <c r="S98" s="86"/>
      <c r="T98" s="86"/>
      <c r="U98" s="86"/>
      <c r="V98" s="43"/>
      <c r="W98" s="43"/>
      <c r="X98" s="43"/>
      <c r="Y98" s="43"/>
      <c r="Z98" s="86"/>
      <c r="AA98" s="43"/>
      <c r="AB98" s="43"/>
      <c r="AC98" s="43"/>
      <c r="AD98" s="43"/>
      <c r="AE98" s="43"/>
      <c r="AF98" s="43"/>
      <c r="AG98" s="43"/>
      <c r="AH98" s="43"/>
      <c r="AI98" s="43"/>
      <c r="AJ98" s="43"/>
      <c r="AK98" s="43"/>
      <c r="AL98" s="43"/>
      <c r="AM98" s="43"/>
      <c r="AN98" s="43"/>
    </row>
    <row r="99" spans="1:40" ht="22.5" customHeight="1">
      <c r="A99" s="43"/>
      <c r="B99" s="43"/>
      <c r="C99" s="43"/>
      <c r="D99" s="43"/>
      <c r="E99" s="43"/>
      <c r="F99" s="43"/>
      <c r="G99" s="43"/>
      <c r="H99" s="43"/>
      <c r="I99" s="43"/>
      <c r="J99" s="43"/>
      <c r="K99" s="43"/>
      <c r="L99" s="43"/>
      <c r="M99" s="43"/>
      <c r="N99" s="43"/>
      <c r="O99" s="43"/>
      <c r="P99" s="86"/>
      <c r="Q99" s="86"/>
      <c r="R99" s="86"/>
      <c r="S99" s="86"/>
      <c r="T99" s="86"/>
      <c r="U99" s="86"/>
      <c r="V99" s="43"/>
      <c r="W99" s="43"/>
      <c r="X99" s="43"/>
      <c r="Y99" s="43"/>
      <c r="Z99" s="86"/>
      <c r="AA99" s="43"/>
      <c r="AB99" s="43"/>
      <c r="AC99" s="43"/>
      <c r="AD99" s="43"/>
      <c r="AE99" s="43"/>
      <c r="AF99" s="43"/>
      <c r="AG99" s="43"/>
      <c r="AH99" s="43"/>
      <c r="AI99" s="43"/>
      <c r="AJ99" s="43"/>
      <c r="AK99" s="43"/>
      <c r="AL99" s="43"/>
      <c r="AM99" s="43"/>
      <c r="AN99" s="43"/>
    </row>
    <row r="100" spans="1:40" ht="22.5" customHeight="1">
      <c r="A100" s="43"/>
      <c r="B100" s="43"/>
      <c r="C100" s="43"/>
      <c r="D100" s="43"/>
      <c r="E100" s="43"/>
      <c r="F100" s="43"/>
      <c r="G100" s="43"/>
      <c r="H100" s="43"/>
      <c r="I100" s="43"/>
      <c r="J100" s="43"/>
      <c r="K100" s="43"/>
      <c r="L100" s="43"/>
      <c r="M100" s="43"/>
      <c r="N100" s="43"/>
      <c r="O100" s="43"/>
      <c r="P100" s="86"/>
      <c r="Q100" s="86"/>
      <c r="R100" s="86"/>
      <c r="S100" s="86"/>
      <c r="T100" s="86"/>
      <c r="U100" s="86"/>
      <c r="V100" s="43"/>
      <c r="W100" s="43"/>
      <c r="X100" s="43"/>
      <c r="Y100" s="43"/>
      <c r="Z100" s="86"/>
      <c r="AA100" s="43"/>
      <c r="AB100" s="43"/>
      <c r="AC100" s="43"/>
      <c r="AD100" s="43"/>
      <c r="AE100" s="43"/>
      <c r="AF100" s="43"/>
      <c r="AG100" s="43"/>
      <c r="AH100" s="43"/>
      <c r="AI100" s="43"/>
      <c r="AJ100" s="43"/>
      <c r="AK100" s="43"/>
      <c r="AL100" s="43"/>
      <c r="AM100" s="43"/>
      <c r="AN100" s="43"/>
    </row>
    <row r="101" spans="1:40" ht="22.5" customHeight="1">
      <c r="A101" s="43"/>
      <c r="B101" s="43"/>
      <c r="C101" s="43"/>
      <c r="D101" s="43"/>
      <c r="E101" s="43"/>
      <c r="F101" s="43"/>
      <c r="G101" s="43"/>
      <c r="H101" s="43"/>
      <c r="I101" s="43"/>
      <c r="J101" s="43"/>
      <c r="K101" s="43"/>
      <c r="L101" s="43"/>
      <c r="M101" s="43"/>
      <c r="N101" s="43"/>
      <c r="O101" s="43"/>
      <c r="P101" s="86"/>
      <c r="Q101" s="86"/>
      <c r="R101" s="86"/>
      <c r="S101" s="86"/>
      <c r="T101" s="86"/>
      <c r="U101" s="86"/>
      <c r="V101" s="43"/>
      <c r="W101" s="43"/>
      <c r="X101" s="43"/>
      <c r="Y101" s="43"/>
      <c r="Z101" s="86"/>
      <c r="AA101" s="43"/>
      <c r="AB101" s="43"/>
      <c r="AC101" s="43"/>
      <c r="AD101" s="43"/>
      <c r="AE101" s="43"/>
      <c r="AF101" s="43"/>
      <c r="AG101" s="43"/>
      <c r="AH101" s="43"/>
      <c r="AI101" s="43"/>
      <c r="AJ101" s="43"/>
      <c r="AK101" s="43"/>
      <c r="AL101" s="43"/>
      <c r="AM101" s="43"/>
      <c r="AN101" s="43"/>
    </row>
    <row r="102" spans="1:40" ht="22.5" customHeight="1">
      <c r="A102" s="43"/>
      <c r="B102" s="43"/>
      <c r="C102" s="43"/>
      <c r="D102" s="43"/>
      <c r="E102" s="43"/>
      <c r="F102" s="43"/>
      <c r="G102" s="43"/>
      <c r="H102" s="43"/>
      <c r="I102" s="43"/>
      <c r="J102" s="43"/>
      <c r="K102" s="43"/>
      <c r="L102" s="43"/>
      <c r="M102" s="43"/>
      <c r="N102" s="43"/>
      <c r="O102" s="43"/>
      <c r="P102" s="86"/>
      <c r="Q102" s="86"/>
      <c r="R102" s="86"/>
      <c r="S102" s="86"/>
      <c r="T102" s="86"/>
      <c r="U102" s="86"/>
      <c r="V102" s="43"/>
      <c r="W102" s="43"/>
      <c r="X102" s="43"/>
      <c r="Y102" s="43"/>
      <c r="Z102" s="86"/>
      <c r="AA102" s="43"/>
      <c r="AB102" s="43"/>
      <c r="AC102" s="43"/>
      <c r="AD102" s="43"/>
      <c r="AE102" s="43"/>
      <c r="AF102" s="43"/>
      <c r="AG102" s="43"/>
      <c r="AH102" s="43"/>
      <c r="AI102" s="43"/>
      <c r="AJ102" s="43"/>
      <c r="AK102" s="43"/>
      <c r="AL102" s="43"/>
      <c r="AM102" s="43"/>
      <c r="AN102" s="43"/>
    </row>
    <row r="103" spans="1:40" ht="22.5" customHeight="1">
      <c r="A103" s="43"/>
      <c r="B103" s="43"/>
      <c r="C103" s="43"/>
      <c r="D103" s="43"/>
      <c r="E103" s="43"/>
      <c r="F103" s="43"/>
      <c r="G103" s="43"/>
      <c r="H103" s="43"/>
      <c r="I103" s="43"/>
      <c r="J103" s="43"/>
      <c r="K103" s="43"/>
      <c r="L103" s="43"/>
      <c r="M103" s="43"/>
      <c r="N103" s="43"/>
      <c r="O103" s="43"/>
      <c r="P103" s="86"/>
      <c r="Q103" s="86"/>
      <c r="R103" s="86"/>
      <c r="S103" s="86"/>
      <c r="T103" s="86"/>
      <c r="U103" s="86"/>
      <c r="V103" s="43"/>
      <c r="W103" s="43"/>
      <c r="X103" s="43"/>
      <c r="Y103" s="43"/>
      <c r="Z103" s="86"/>
      <c r="AA103" s="43"/>
      <c r="AB103" s="43"/>
      <c r="AC103" s="43"/>
      <c r="AD103" s="43"/>
      <c r="AE103" s="43"/>
      <c r="AF103" s="43"/>
      <c r="AG103" s="43"/>
      <c r="AH103" s="43"/>
      <c r="AI103" s="43"/>
      <c r="AJ103" s="43"/>
      <c r="AK103" s="43"/>
      <c r="AL103" s="43"/>
      <c r="AM103" s="43"/>
      <c r="AN103" s="43"/>
    </row>
    <row r="104" spans="1:40" ht="22.5" customHeight="1">
      <c r="A104" s="43"/>
      <c r="B104" s="43"/>
      <c r="C104" s="43"/>
      <c r="D104" s="43"/>
      <c r="E104" s="43"/>
      <c r="F104" s="43"/>
      <c r="G104" s="43"/>
      <c r="H104" s="43"/>
      <c r="I104" s="43"/>
      <c r="J104" s="43"/>
      <c r="K104" s="43"/>
      <c r="L104" s="43"/>
      <c r="M104" s="43"/>
      <c r="N104" s="43"/>
      <c r="O104" s="43"/>
      <c r="P104" s="86"/>
      <c r="Q104" s="86"/>
      <c r="R104" s="86"/>
      <c r="S104" s="86"/>
      <c r="T104" s="86"/>
      <c r="U104" s="86"/>
      <c r="V104" s="43"/>
      <c r="W104" s="43"/>
      <c r="X104" s="43"/>
      <c r="Y104" s="43"/>
      <c r="Z104" s="86"/>
      <c r="AA104" s="43"/>
      <c r="AB104" s="43"/>
      <c r="AC104" s="43"/>
      <c r="AD104" s="43"/>
      <c r="AE104" s="43"/>
      <c r="AF104" s="43"/>
      <c r="AG104" s="43"/>
      <c r="AH104" s="43"/>
      <c r="AI104" s="43"/>
      <c r="AJ104" s="43"/>
      <c r="AK104" s="43"/>
      <c r="AL104" s="43"/>
      <c r="AM104" s="43"/>
      <c r="AN104" s="43"/>
    </row>
    <row r="105" spans="1:40" ht="22.5" customHeight="1">
      <c r="A105" s="43"/>
      <c r="B105" s="43"/>
      <c r="C105" s="43"/>
      <c r="D105" s="43"/>
      <c r="E105" s="43"/>
      <c r="F105" s="43"/>
      <c r="G105" s="43"/>
      <c r="H105" s="43"/>
      <c r="I105" s="43"/>
      <c r="J105" s="43"/>
      <c r="K105" s="43"/>
      <c r="L105" s="43"/>
      <c r="M105" s="43"/>
      <c r="N105" s="43"/>
      <c r="O105" s="43"/>
      <c r="P105" s="86"/>
      <c r="Q105" s="86"/>
      <c r="R105" s="86"/>
      <c r="S105" s="86"/>
      <c r="T105" s="86"/>
      <c r="U105" s="86"/>
      <c r="V105" s="43"/>
      <c r="W105" s="43"/>
      <c r="X105" s="43"/>
      <c r="Y105" s="43"/>
      <c r="Z105" s="86"/>
      <c r="AA105" s="43"/>
      <c r="AB105" s="43"/>
      <c r="AC105" s="43"/>
      <c r="AD105" s="43"/>
      <c r="AE105" s="43"/>
      <c r="AF105" s="43"/>
      <c r="AG105" s="43"/>
      <c r="AH105" s="43"/>
      <c r="AI105" s="43"/>
      <c r="AJ105" s="43"/>
      <c r="AK105" s="43"/>
      <c r="AL105" s="43"/>
      <c r="AM105" s="43"/>
      <c r="AN105" s="43"/>
    </row>
    <row r="106" spans="1:40" ht="22.5" customHeight="1">
      <c r="A106" s="43"/>
      <c r="B106" s="43"/>
      <c r="C106" s="43"/>
      <c r="D106" s="43"/>
      <c r="E106" s="43"/>
      <c r="F106" s="43"/>
      <c r="G106" s="43"/>
      <c r="H106" s="43"/>
      <c r="I106" s="43"/>
      <c r="J106" s="43"/>
      <c r="K106" s="43"/>
      <c r="L106" s="43"/>
      <c r="M106" s="43"/>
      <c r="N106" s="43"/>
      <c r="O106" s="43"/>
      <c r="P106" s="86"/>
      <c r="Q106" s="86"/>
      <c r="R106" s="86"/>
      <c r="S106" s="86"/>
      <c r="T106" s="86"/>
      <c r="U106" s="86"/>
      <c r="V106" s="43"/>
      <c r="W106" s="43"/>
      <c r="X106" s="43"/>
      <c r="Y106" s="43"/>
      <c r="Z106" s="86"/>
      <c r="AA106" s="43"/>
      <c r="AB106" s="43"/>
      <c r="AC106" s="43"/>
      <c r="AD106" s="43"/>
      <c r="AE106" s="43"/>
      <c r="AF106" s="43"/>
      <c r="AG106" s="43"/>
      <c r="AH106" s="43"/>
      <c r="AI106" s="43"/>
      <c r="AJ106" s="43"/>
      <c r="AK106" s="43"/>
      <c r="AL106" s="43"/>
      <c r="AM106" s="43"/>
      <c r="AN106" s="43"/>
    </row>
    <row r="107" spans="1:40" ht="22.5" customHeight="1">
      <c r="A107" s="43"/>
      <c r="B107" s="43"/>
      <c r="C107" s="43"/>
      <c r="D107" s="43"/>
      <c r="E107" s="43"/>
      <c r="F107" s="43"/>
      <c r="G107" s="43"/>
      <c r="H107" s="43"/>
      <c r="I107" s="43"/>
      <c r="J107" s="43"/>
      <c r="K107" s="43"/>
      <c r="L107" s="43"/>
      <c r="M107" s="43"/>
      <c r="N107" s="43"/>
      <c r="O107" s="43"/>
      <c r="P107" s="86"/>
      <c r="Q107" s="86"/>
      <c r="R107" s="86"/>
      <c r="S107" s="86"/>
      <c r="T107" s="86"/>
      <c r="U107" s="86"/>
      <c r="V107" s="43"/>
      <c r="W107" s="43"/>
      <c r="X107" s="43"/>
      <c r="Y107" s="43"/>
      <c r="Z107" s="86"/>
      <c r="AA107" s="43"/>
      <c r="AB107" s="43"/>
      <c r="AC107" s="43"/>
      <c r="AD107" s="43"/>
      <c r="AE107" s="43"/>
      <c r="AF107" s="43"/>
      <c r="AG107" s="43"/>
      <c r="AH107" s="43"/>
      <c r="AI107" s="43"/>
      <c r="AJ107" s="43"/>
      <c r="AK107" s="43"/>
      <c r="AL107" s="43"/>
      <c r="AM107" s="43"/>
      <c r="AN107" s="43"/>
    </row>
    <row r="108" spans="1:40" ht="22.5" customHeight="1">
      <c r="A108" s="43"/>
      <c r="B108" s="43"/>
      <c r="C108" s="43"/>
      <c r="D108" s="43"/>
      <c r="E108" s="43"/>
      <c r="F108" s="43"/>
      <c r="G108" s="43"/>
      <c r="H108" s="43"/>
      <c r="I108" s="43"/>
      <c r="J108" s="43"/>
      <c r="K108" s="43"/>
      <c r="L108" s="43"/>
      <c r="M108" s="43"/>
      <c r="N108" s="43"/>
      <c r="O108" s="43"/>
      <c r="P108" s="86"/>
      <c r="Q108" s="86"/>
      <c r="R108" s="86"/>
      <c r="S108" s="86"/>
      <c r="T108" s="86"/>
      <c r="U108" s="86"/>
      <c r="V108" s="43"/>
      <c r="W108" s="43"/>
      <c r="X108" s="43"/>
      <c r="Y108" s="43"/>
      <c r="Z108" s="86"/>
      <c r="AA108" s="43"/>
      <c r="AB108" s="43"/>
      <c r="AC108" s="43"/>
      <c r="AD108" s="43"/>
      <c r="AE108" s="43"/>
      <c r="AF108" s="43"/>
      <c r="AG108" s="43"/>
      <c r="AH108" s="43"/>
      <c r="AI108" s="43"/>
      <c r="AJ108" s="43"/>
      <c r="AK108" s="43"/>
      <c r="AL108" s="43"/>
      <c r="AM108" s="43"/>
      <c r="AN108" s="43"/>
    </row>
  </sheetData>
  <sheetProtection algorithmName="SHA-512" hashValue="FCGFtTZKEDzchHO3BUrLvgMlAFmCc8tl/denzpZtn2OLRlmVALdCdZAI0rTzh7T73gdVWyVLyyxL8vFFar/c4Q==" saltValue="qrjjcEP+X1x8Vqn08mnV4Q==" spinCount="100000" sheet="1" objects="1" scenarios="1" formatCells="0" formatRows="0"/>
  <mergeCells count="158">
    <mergeCell ref="AQ40:AS40"/>
    <mergeCell ref="AT40:AV40"/>
    <mergeCell ref="AW40:AX40"/>
    <mergeCell ref="AZ40:BA40"/>
    <mergeCell ref="BB44:BB45"/>
    <mergeCell ref="BC44:BI45"/>
    <mergeCell ref="BC42:BI43"/>
    <mergeCell ref="BB42:BB43"/>
    <mergeCell ref="AZ42:BA43"/>
    <mergeCell ref="AY42:AY43"/>
    <mergeCell ref="AW42:AX43"/>
    <mergeCell ref="AT42:AV43"/>
    <mergeCell ref="AQ42:AS43"/>
    <mergeCell ref="AQ44:AS45"/>
    <mergeCell ref="AT44:AV45"/>
    <mergeCell ref="AW44:AX45"/>
    <mergeCell ref="AY44:AY45"/>
    <mergeCell ref="AZ44:BA45"/>
    <mergeCell ref="BC40:BI40"/>
    <mergeCell ref="AQ41:AS41"/>
    <mergeCell ref="AT41:AV41"/>
    <mergeCell ref="AW41:AX41"/>
    <mergeCell ref="AZ41:BA41"/>
    <mergeCell ref="BC41:BI41"/>
    <mergeCell ref="AQ36:AS36"/>
    <mergeCell ref="AQ37:AS37"/>
    <mergeCell ref="AQ38:AS38"/>
    <mergeCell ref="AQ39:AS39"/>
    <mergeCell ref="AT39:AV39"/>
    <mergeCell ref="AW39:AX39"/>
    <mergeCell ref="AZ39:BA39"/>
    <mergeCell ref="BC36:BI36"/>
    <mergeCell ref="BC39:BI39"/>
    <mergeCell ref="BC38:BI38"/>
    <mergeCell ref="BC37:BE37"/>
    <mergeCell ref="BG37:BI37"/>
    <mergeCell ref="AZ38:BA38"/>
    <mergeCell ref="AZ37:BA37"/>
    <mergeCell ref="AZ36:BB36"/>
    <mergeCell ref="AT38:AV38"/>
    <mergeCell ref="AT37:AV37"/>
    <mergeCell ref="AW37:AX37"/>
    <mergeCell ref="AW38:AX38"/>
    <mergeCell ref="AW36:AY36"/>
    <mergeCell ref="AT36:AV36"/>
    <mergeCell ref="P3:P4"/>
    <mergeCell ref="P9:AJ9"/>
    <mergeCell ref="Q3:U3"/>
    <mergeCell ref="Q4:U4"/>
    <mergeCell ref="P6:AJ6"/>
    <mergeCell ref="P7:AJ7"/>
    <mergeCell ref="P8:AJ8"/>
    <mergeCell ref="W36:AJ36"/>
    <mergeCell ref="P18:AJ18"/>
    <mergeCell ref="P19:AJ19"/>
    <mergeCell ref="P20:AJ20"/>
    <mergeCell ref="V14:W14"/>
    <mergeCell ref="X14:AJ14"/>
    <mergeCell ref="P17:AJ17"/>
    <mergeCell ref="AL21:AO21"/>
    <mergeCell ref="AL22:AO29"/>
    <mergeCell ref="AL30:AO35"/>
    <mergeCell ref="M72:AJ72"/>
    <mergeCell ref="C52:AJ52"/>
    <mergeCell ref="C51:AJ51"/>
    <mergeCell ref="Z70:AJ70"/>
    <mergeCell ref="N47:AJ47"/>
    <mergeCell ref="N48:AJ48"/>
    <mergeCell ref="C48:M48"/>
    <mergeCell ref="B56:AJ56"/>
    <mergeCell ref="N39:AJ39"/>
    <mergeCell ref="C54:AJ54"/>
    <mergeCell ref="C47:M47"/>
    <mergeCell ref="C49:M49"/>
    <mergeCell ref="N49:AJ49"/>
    <mergeCell ref="N45:AJ45"/>
    <mergeCell ref="C45:M45"/>
    <mergeCell ref="B46:M46"/>
    <mergeCell ref="C53:AJ53"/>
    <mergeCell ref="P21:V21"/>
    <mergeCell ref="N38:AJ38"/>
    <mergeCell ref="W21:AJ21"/>
    <mergeCell ref="B21:M21"/>
    <mergeCell ref="B6:M9"/>
    <mergeCell ref="P13:AJ13"/>
    <mergeCell ref="P10:AJ10"/>
    <mergeCell ref="P11:AJ11"/>
    <mergeCell ref="P12:AJ12"/>
    <mergeCell ref="N10:O10"/>
    <mergeCell ref="N11:O11"/>
    <mergeCell ref="N12:O12"/>
    <mergeCell ref="N13:O14"/>
    <mergeCell ref="B37:M37"/>
    <mergeCell ref="P36:V36"/>
    <mergeCell ref="B36:M36"/>
    <mergeCell ref="N36:O36"/>
    <mergeCell ref="N22:AJ29"/>
    <mergeCell ref="B22:M29"/>
    <mergeCell ref="N30:AJ35"/>
    <mergeCell ref="B30:M35"/>
    <mergeCell ref="N46:O46"/>
    <mergeCell ref="N40:Q44"/>
    <mergeCell ref="C39:M44"/>
    <mergeCell ref="R40:AJ44"/>
    <mergeCell ref="C38:M38"/>
    <mergeCell ref="B2:M5"/>
    <mergeCell ref="N37:AJ37"/>
    <mergeCell ref="P2:AJ2"/>
    <mergeCell ref="N2:O5"/>
    <mergeCell ref="N6:O6"/>
    <mergeCell ref="N7:O7"/>
    <mergeCell ref="N8:O8"/>
    <mergeCell ref="N9:O9"/>
    <mergeCell ref="N17:O17"/>
    <mergeCell ref="N18:O18"/>
    <mergeCell ref="N19:O19"/>
    <mergeCell ref="N20:O20"/>
    <mergeCell ref="N21:O21"/>
    <mergeCell ref="V4:AJ4"/>
    <mergeCell ref="W3:X3"/>
    <mergeCell ref="P5:U5"/>
    <mergeCell ref="V5:AJ5"/>
    <mergeCell ref="Q14:U14"/>
    <mergeCell ref="B15:M20"/>
    <mergeCell ref="B10:M14"/>
    <mergeCell ref="P15:AJ15"/>
    <mergeCell ref="P16:AJ16"/>
    <mergeCell ref="N15:O15"/>
    <mergeCell ref="N16:O16"/>
    <mergeCell ref="AL2:AO2"/>
    <mergeCell ref="AL3:AO3"/>
    <mergeCell ref="AL4:AO4"/>
    <mergeCell ref="AL5:AO5"/>
    <mergeCell ref="AL6:AO6"/>
    <mergeCell ref="AL17:AO17"/>
    <mergeCell ref="AL18:AO18"/>
    <mergeCell ref="AL19:AO19"/>
    <mergeCell ref="AL20:AO20"/>
    <mergeCell ref="AL12:AO12"/>
    <mergeCell ref="AL13:AO13"/>
    <mergeCell ref="AL14:AO14"/>
    <mergeCell ref="AL15:AO15"/>
    <mergeCell ref="AL16:AO16"/>
    <mergeCell ref="AL7:AO7"/>
    <mergeCell ref="AL8:AO8"/>
    <mergeCell ref="AL9:AO9"/>
    <mergeCell ref="AL10:AO10"/>
    <mergeCell ref="AL11:AO11"/>
    <mergeCell ref="AL47:AO47"/>
    <mergeCell ref="AL48:AO48"/>
    <mergeCell ref="AL49:AO49"/>
    <mergeCell ref="AL38:AO38"/>
    <mergeCell ref="AL39:AO39"/>
    <mergeCell ref="AL45:AO45"/>
    <mergeCell ref="AL46:AO46"/>
    <mergeCell ref="AL36:AO36"/>
    <mergeCell ref="AL37:AO37"/>
    <mergeCell ref="AL40:AO44"/>
  </mergeCells>
  <phoneticPr fontId="2"/>
  <dataValidations count="4">
    <dataValidation type="list" allowBlank="1" showInputMessage="1" showErrorMessage="1" sqref="Z15:Z20 N46 N2 N6:N13 V14 N15:N21" xr:uid="{00000000-0002-0000-0700-000000000000}">
      <formula1>"あり,なし"</formula1>
    </dataValidation>
    <dataValidation type="list" allowBlank="1" showInputMessage="1" showErrorMessage="1" sqref="N36" xr:uid="{00000000-0002-0000-0700-000001000000}">
      <formula1>"適合,不適合"</formula1>
    </dataValidation>
    <dataValidation type="list" allowBlank="1" showInputMessage="1" showErrorMessage="1" sqref="N39:O39" xr:uid="{00000000-0002-0000-0700-000002000000}">
      <formula1>"適合している,適合していない（代替措置・将来の改善計画）"</formula1>
    </dataValidation>
    <dataValidation type="list" allowBlank="1" showInputMessage="1" showErrorMessage="1" sqref="N37:AJ37" xr:uid="{00000000-0002-0000-0700-000003000000}">
      <formula1>"あり,なし,東大阪市有料老人ホーム設置運営指導指針適用外"</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5" max="35"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０作成にあたっての注意事項</vt:lpstr>
      <vt:lpstr>１事業主体　２事業概要</vt:lpstr>
      <vt:lpstr>３建物概要</vt:lpstr>
      <vt:lpstr>４サービス内容 </vt:lpstr>
      <vt:lpstr>５職員体制</vt:lpstr>
      <vt:lpstr>６利用料金</vt:lpstr>
      <vt:lpstr>７入居者状況</vt:lpstr>
      <vt:lpstr>８苦情等体制　９情報開示</vt:lpstr>
      <vt:lpstr>10その他</vt:lpstr>
      <vt:lpstr>別添１</vt:lpstr>
      <vt:lpstr>別添２</vt:lpstr>
      <vt:lpstr>別添３ </vt:lpstr>
      <vt:lpstr>別添４</vt:lpstr>
      <vt:lpstr>'０作成にあたっての注意事項'!Print_Area</vt:lpstr>
      <vt:lpstr>'10その他'!Print_Area</vt:lpstr>
      <vt:lpstr>'１事業主体　２事業概要'!Print_Area</vt:lpstr>
      <vt:lpstr>'３建物概要'!Print_Area</vt:lpstr>
      <vt:lpstr>'４サービス内容 '!Print_Area</vt:lpstr>
      <vt:lpstr>'５職員体制'!Print_Area</vt:lpstr>
      <vt:lpstr>'６利用料金'!Print_Area</vt:lpstr>
      <vt:lpstr>'７入居者状況'!Print_Area</vt:lpstr>
      <vt:lpstr>'８苦情等体制　９情報開示'!Print_Area</vt:lpstr>
      <vt:lpstr>別添１!Print_Area</vt:lpstr>
      <vt:lpstr>別添２!Print_Area</vt:lpstr>
      <vt:lpstr>'別添３ '!Print_Area</vt:lpstr>
      <vt:lpstr>別添４!Print_Area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東大阪市</cp:lastModifiedBy>
  <cp:lastPrinted>2025-02-05T01:26:41Z</cp:lastPrinted>
  <dcterms:created xsi:type="dcterms:W3CDTF">1601-01-01T00:00:00Z</dcterms:created>
  <dcterms:modified xsi:type="dcterms:W3CDTF">2025-03-17T07:25:13Z</dcterms:modified>
  <cp:category/>
</cp:coreProperties>
</file>